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75" yWindow="315" windowWidth="14370" windowHeight="11760" activeTab="0"/>
  </bookViews>
  <sheets>
    <sheet name="Лист3" sheetId="1" r:id="rId1"/>
  </sheets>
  <definedNames>
    <definedName name="_xlnm.Print_Area" localSheetId="0">'Лист3'!$A$2:$M$42</definedName>
  </definedNames>
  <calcPr fullCalcOnLoad="1"/>
</workbook>
</file>

<file path=xl/sharedStrings.xml><?xml version="1.0" encoding="utf-8"?>
<sst xmlns="http://schemas.openxmlformats.org/spreadsheetml/2006/main" count="72" uniqueCount="69">
  <si>
    <t xml:space="preserve">  Национальная безопасность и правоохранительная деятельность</t>
  </si>
  <si>
    <t xml:space="preserve">  Культура, кинематография</t>
  </si>
  <si>
    <t xml:space="preserve">  Общегосударственные вопросы</t>
  </si>
  <si>
    <t xml:space="preserve">  Образование</t>
  </si>
  <si>
    <t xml:space="preserve">  Национальная экономика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</si>
  <si>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</si>
  <si>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</si>
  <si>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государственного и муниципального долга</t>
  </si>
  <si>
    <t xml:space="preserve">  Национальная оборона</t>
  </si>
  <si>
    <t xml:space="preserve">  Охрана окружающей среды</t>
  </si>
  <si>
    <t xml:space="preserve">  Жилищно-коммунальное хозяйство</t>
  </si>
  <si>
    <t xml:space="preserve">  Социальная политика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</si>
  <si>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</si>
  <si>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Расходы бюджета</t>
  </si>
  <si>
    <t>Раздел</t>
  </si>
  <si>
    <t>01</t>
  </si>
  <si>
    <t>03</t>
  </si>
  <si>
    <t>04</t>
  </si>
  <si>
    <t>05</t>
  </si>
  <si>
    <t>06</t>
  </si>
  <si>
    <t>07</t>
  </si>
  <si>
    <t>08</t>
  </si>
  <si>
    <t>Всего расходов</t>
  </si>
  <si>
    <t>14</t>
  </si>
  <si>
    <t>02</t>
  </si>
  <si>
    <t>11</t>
  </si>
  <si>
    <t>12</t>
  </si>
  <si>
    <t>13</t>
  </si>
  <si>
    <t>% исполнения</t>
  </si>
  <si>
    <t>Код бюджетной
 классификации</t>
  </si>
  <si>
    <t>Наименование кода  бюджета</t>
  </si>
  <si>
    <t>Доходы бюджета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</si>
  <si>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</si>
  <si>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</si>
  <si>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</si>
  <si>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</si>
  <si>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000  1  05  00000  00  0000  000</t>
  </si>
  <si>
    <t>Налоги на совокупный доход</t>
  </si>
  <si>
    <t>000  1  08  00000  00  0000  000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</si>
  <si>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</si>
  <si>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</si>
  <si>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000  1  12  00000  00  0000  000</t>
  </si>
  <si>
    <t>Платежи при использовании природными ресурсами</t>
  </si>
  <si>
    <t>000  1  13  00000  00  0000  000</t>
  </si>
  <si>
    <t>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</si>
  <si>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</si>
  <si>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</si>
  <si>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000  1  16  00000  00  0000  000</t>
  </si>
  <si>
    <t>Штрафы,санкции, возмещение ущерба</t>
  </si>
  <si>
    <t>000  1  17  00000  00  0000  000</t>
  </si>
  <si>
    <t>Прочие неналоговые доходы</t>
  </si>
  <si>
    <t>000  2  00  00000  00  0000  000</t>
  </si>
  <si>
    <t>Безвозмездные поступления</t>
  </si>
  <si>
    <t>000  8  90  00000  00  0000  000</t>
  </si>
  <si>
    <t>Всего доходов</t>
  </si>
  <si>
    <t>Государственная  пошлина</t>
  </si>
  <si>
    <t>Акцизы</t>
  </si>
  <si>
    <t>Иные межбюджетные трансферты</t>
  </si>
  <si>
    <t>Прочие безвозмездные поступления</t>
  </si>
  <si>
    <t xml:space="preserve">Уточненный план </t>
  </si>
  <si>
    <t>Дотации</t>
  </si>
  <si>
    <t>Субсидии</t>
  </si>
  <si>
    <t>Субвенции</t>
  </si>
  <si>
    <t>Доходы от возврата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</si>
  <si>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</t>
  </si>
  <si>
    <t>Исполнено</t>
  </si>
  <si>
    <t>тыс.рублей</t>
  </si>
  <si>
    <t xml:space="preserve">Профицит </t>
  </si>
  <si>
    <t>Исполнение районного бюджета  за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</si>
</sst>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  <numFmt numFmtId="172" formatCode="#,##0.0"/>
    <numFmt numFmtId="173" formatCode="0.000"/>
    <numFmt numFmtId="174" formatCode="0.0"/>
    <numFmt numFmtId="175" formatCode="_*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000"/>
    <numFmt numFmtId="188" formatCode="0.000000000000"/>
  </numFmts>
  <fonts count="49"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53" applyFont="1" applyBorder="1" applyAlignment="1">
      <alignment horizontal="center"/>
      <protection/>
    </xf>
    <xf numFmtId="49" fontId="4" fillId="0" borderId="11" xfId="53" applyNumberFormat="1" applyFont="1" applyBorder="1" applyAlignment="1">
      <alignment horizont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left" wrapText="1"/>
      <protection/>
    </xf>
    <xf numFmtId="0" fontId="6" fillId="0" borderId="11" xfId="54" applyFont="1" applyBorder="1" applyAlignment="1">
      <alignment horizontal="left" wrapText="1"/>
      <protection/>
    </xf>
    <xf numFmtId="0" fontId="5" fillId="0" borderId="13" xfId="54" applyFont="1" applyBorder="1" applyAlignment="1">
      <alignment horizontal="left" wrapText="1"/>
      <protection/>
    </xf>
    <xf numFmtId="0" fontId="0" fillId="0" borderId="0" xfId="56">
      <alignment/>
      <protection/>
    </xf>
    <xf numFmtId="0" fontId="0" fillId="0" borderId="10" xfId="56" applyBorder="1">
      <alignment/>
      <protection/>
    </xf>
    <xf numFmtId="0" fontId="6" fillId="0" borderId="13" xfId="54" applyFont="1" applyBorder="1" applyAlignment="1">
      <alignment horizontal="left" wrapText="1"/>
      <protection/>
    </xf>
    <xf numFmtId="0" fontId="8" fillId="0" borderId="10" xfId="56" applyFont="1" applyBorder="1" applyAlignment="1">
      <alignment horizontal="left" wrapText="1"/>
      <protection/>
    </xf>
    <xf numFmtId="0" fontId="11" fillId="0" borderId="11" xfId="56" applyFont="1" applyBorder="1">
      <alignment/>
      <protection/>
    </xf>
    <xf numFmtId="0" fontId="9" fillId="33" borderId="10" xfId="56" applyFont="1" applyFill="1" applyBorder="1" applyAlignment="1">
      <alignment horizontal="left" wrapText="1"/>
      <protection/>
    </xf>
    <xf numFmtId="0" fontId="11" fillId="0" borderId="0" xfId="56" applyFont="1">
      <alignment/>
      <protection/>
    </xf>
    <xf numFmtId="0" fontId="0" fillId="0" borderId="14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right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top" wrapText="1"/>
      <protection/>
    </xf>
    <xf numFmtId="0" fontId="9" fillId="0" borderId="10" xfId="54" applyFont="1" applyBorder="1" applyAlignment="1">
      <alignment horizontal="center" wrapText="1"/>
      <protection/>
    </xf>
    <xf numFmtId="0" fontId="8" fillId="0" borderId="10" xfId="56" applyFont="1" applyBorder="1">
      <alignment/>
      <protection/>
    </xf>
    <xf numFmtId="0" fontId="9" fillId="0" borderId="10" xfId="54" applyFont="1" applyBorder="1" applyAlignment="1">
      <alignment horizontal="left" wrapText="1"/>
      <protection/>
    </xf>
    <xf numFmtId="172" fontId="9" fillId="0" borderId="10" xfId="56" applyNumberFormat="1" applyFont="1" applyFill="1" applyBorder="1">
      <alignment/>
      <protection/>
    </xf>
    <xf numFmtId="172" fontId="9" fillId="0" borderId="10" xfId="56" applyNumberFormat="1" applyFont="1" applyBorder="1">
      <alignment/>
      <protection/>
    </xf>
    <xf numFmtId="0" fontId="8" fillId="0" borderId="10" xfId="54" applyFont="1" applyBorder="1" applyAlignment="1">
      <alignment horizontal="left" wrapText="1"/>
      <protection/>
    </xf>
    <xf numFmtId="172" fontId="8" fillId="0" borderId="10" xfId="56" applyNumberFormat="1" applyFont="1" applyFill="1" applyBorder="1">
      <alignment/>
      <protection/>
    </xf>
    <xf numFmtId="174" fontId="8" fillId="0" borderId="0" xfId="56" applyNumberFormat="1" applyFont="1">
      <alignment/>
      <protection/>
    </xf>
    <xf numFmtId="172" fontId="8" fillId="0" borderId="0" xfId="56" applyNumberFormat="1" applyFont="1">
      <alignment/>
      <protection/>
    </xf>
    <xf numFmtId="172" fontId="8" fillId="0" borderId="10" xfId="56" applyNumberFormat="1" applyFont="1" applyBorder="1">
      <alignment/>
      <protection/>
    </xf>
    <xf numFmtId="0" fontId="9" fillId="33" borderId="10" xfId="54" applyFont="1" applyFill="1" applyBorder="1" applyAlignment="1">
      <alignment horizontal="left" wrapText="1"/>
      <protection/>
    </xf>
    <xf numFmtId="172" fontId="9" fillId="33" borderId="10" xfId="56" applyNumberFormat="1" applyFont="1" applyFill="1" applyBorder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2" fontId="8" fillId="0" borderId="0" xfId="56" applyNumberFormat="1" applyFont="1">
      <alignment/>
      <protection/>
    </xf>
    <xf numFmtId="0" fontId="9" fillId="0" borderId="0" xfId="56" applyFont="1">
      <alignment/>
      <protection/>
    </xf>
    <xf numFmtId="0" fontId="7" fillId="0" borderId="10" xfId="56" applyFont="1" applyBorder="1">
      <alignment/>
      <protection/>
    </xf>
    <xf numFmtId="172" fontId="7" fillId="0" borderId="10" xfId="56" applyNumberFormat="1" applyFont="1" applyBorder="1">
      <alignment/>
      <protection/>
    </xf>
    <xf numFmtId="0" fontId="8" fillId="0" borderId="0" xfId="56" applyFont="1" applyFill="1">
      <alignment/>
      <protection/>
    </xf>
    <xf numFmtId="0" fontId="13" fillId="0" borderId="0" xfId="56" applyFont="1">
      <alignment/>
      <protection/>
    </xf>
    <xf numFmtId="174" fontId="13" fillId="0" borderId="0" xfId="56" applyNumberFormat="1" applyFont="1">
      <alignment/>
      <protection/>
    </xf>
    <xf numFmtId="0" fontId="14" fillId="0" borderId="0" xfId="56" applyFont="1">
      <alignment/>
      <protection/>
    </xf>
    <xf numFmtId="0" fontId="13" fillId="0" borderId="10" xfId="56" applyFont="1" applyBorder="1">
      <alignment/>
      <protection/>
    </xf>
    <xf numFmtId="174" fontId="13" fillId="0" borderId="10" xfId="56" applyNumberFormat="1" applyFont="1" applyBorder="1">
      <alignment/>
      <protection/>
    </xf>
    <xf numFmtId="0" fontId="7" fillId="0" borderId="0" xfId="56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2" xfId="53"/>
    <cellStyle name="Обычный_Лист1" xfId="54"/>
    <cellStyle name="Обычный_Лист1_1" xfId="55"/>
    <cellStyle name="Обычный_Расходы 2018 го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2:M44"/>
  <sheetViews>
    <sheetView tabSelected="1" zoomScalePageLayoutView="0" workbookViewId="0" topLeftCell="B1">
      <selection activeCell="N26" sqref="N26"/>
    </sheetView>
  </sheetViews>
  <sheetFormatPr defaultColWidth="9.140625" defaultRowHeight="12.75"/>
  <cols>
    <col min="1" max="1" width="30.421875" style="7" hidden="1" customWidth="1"/>
    <col min="2" max="2" width="69.7109375" style="15" customWidth="1"/>
    <col min="3" max="3" width="14.57421875" style="15" hidden="1" customWidth="1"/>
    <col min="4" max="4" width="14.8515625" style="15" customWidth="1"/>
    <col min="5" max="5" width="13.140625" style="15" hidden="1" customWidth="1"/>
    <col min="6" max="6" width="7.28125" style="15" hidden="1" customWidth="1"/>
    <col min="7" max="9" width="0" style="15" hidden="1" customWidth="1"/>
    <col min="10" max="10" width="11.28125" style="15" hidden="1" customWidth="1"/>
    <col min="11" max="11" width="0" style="15" hidden="1" customWidth="1"/>
    <col min="12" max="12" width="6.7109375" style="37" hidden="1" customWidth="1"/>
    <col min="13" max="13" width="7.28125" style="37" hidden="1" customWidth="1"/>
    <col min="14" max="16384" width="9.140625" style="7" customWidth="1"/>
  </cols>
  <sheetData>
    <row r="2" spans="1:4" ht="18.75">
      <c r="A2" s="42" t="s">
        <v>68</v>
      </c>
      <c r="B2" s="42"/>
      <c r="C2" s="42"/>
      <c r="D2" s="42"/>
    </row>
    <row r="3" ht="19.5" thickBot="1">
      <c r="D3" s="16" t="s">
        <v>66</v>
      </c>
    </row>
    <row r="4" spans="1:5" ht="35.25" customHeight="1">
      <c r="A4" s="3" t="s">
        <v>29</v>
      </c>
      <c r="B4" s="17" t="s">
        <v>30</v>
      </c>
      <c r="C4" s="18" t="s">
        <v>59</v>
      </c>
      <c r="D4" s="17" t="s">
        <v>65</v>
      </c>
      <c r="E4" s="18" t="s">
        <v>28</v>
      </c>
    </row>
    <row r="5" spans="1:5" ht="18.75">
      <c r="A5" s="4"/>
      <c r="B5" s="19" t="s">
        <v>31</v>
      </c>
      <c r="C5" s="20"/>
      <c r="D5" s="20"/>
      <c r="E5" s="20"/>
    </row>
    <row r="6" spans="1:13" ht="19.5" customHeight="1">
      <c r="A6" s="5" t="s">
        <v>32</v>
      </c>
      <c r="B6" s="21" t="s">
        <v>33</v>
      </c>
      <c r="C6" s="22">
        <f>SUM(C7:C16)</f>
        <v>0</v>
      </c>
      <c r="D6" s="22">
        <f>SUM(D7:D16)</f>
        <v>287225.79104</v>
      </c>
      <c r="E6" s="23" t="e">
        <f>D6/C6*100</f>
        <v>#DIV/0!</v>
      </c>
      <c r="L6" s="40"/>
      <c r="M6" s="38">
        <f>D6/D25*100</f>
        <v>26.5291835838461</v>
      </c>
    </row>
    <row r="7" spans="1:13" ht="19.5" customHeight="1">
      <c r="A7" s="5" t="s">
        <v>34</v>
      </c>
      <c r="B7" s="24" t="s">
        <v>35</v>
      </c>
      <c r="C7" s="25"/>
      <c r="D7" s="25">
        <v>186730.9</v>
      </c>
      <c r="E7" s="25" t="e">
        <f aca="true" t="shared" si="0" ref="E7:E41">D7/C7*100</f>
        <v>#DIV/0!</v>
      </c>
      <c r="L7" s="41">
        <f>D7/$D$6*100</f>
        <v>65.01188466532773</v>
      </c>
      <c r="M7" s="38"/>
    </row>
    <row r="8" spans="1:13" ht="19.5" customHeight="1">
      <c r="A8" s="5"/>
      <c r="B8" s="24" t="s">
        <v>56</v>
      </c>
      <c r="C8" s="25"/>
      <c r="D8" s="25">
        <v>16907.69254</v>
      </c>
      <c r="E8" s="25" t="e">
        <f t="shared" si="0"/>
        <v>#DIV/0!</v>
      </c>
      <c r="L8" s="41">
        <f aca="true" t="shared" si="1" ref="L8:L16">D8/$D$6*100</f>
        <v>5.886550953095079</v>
      </c>
      <c r="M8" s="38"/>
    </row>
    <row r="9" spans="1:13" ht="19.5" customHeight="1">
      <c r="A9" s="5" t="s">
        <v>36</v>
      </c>
      <c r="B9" s="24" t="s">
        <v>37</v>
      </c>
      <c r="C9" s="25"/>
      <c r="D9" s="25">
        <v>7276.7953099999995</v>
      </c>
      <c r="E9" s="25" t="e">
        <f t="shared" si="0"/>
        <v>#DIV/0!</v>
      </c>
      <c r="L9" s="41">
        <f t="shared" si="1"/>
        <v>2.533475592025303</v>
      </c>
      <c r="M9" s="38"/>
    </row>
    <row r="10" spans="1:13" ht="19.5" customHeight="1">
      <c r="A10" s="5" t="s">
        <v>38</v>
      </c>
      <c r="B10" s="24" t="s">
        <v>55</v>
      </c>
      <c r="C10" s="25"/>
      <c r="D10" s="25">
        <v>3604.08844</v>
      </c>
      <c r="E10" s="25" t="e">
        <f t="shared" si="0"/>
        <v>#DIV/0!</v>
      </c>
      <c r="L10" s="41">
        <f t="shared" si="1"/>
        <v>1.2547927631951699</v>
      </c>
      <c r="M10" s="38"/>
    </row>
    <row r="11" spans="1:13" ht="37.5">
      <c r="A11" s="5" t="s">
        <v>39</v>
      </c>
      <c r="B11" s="24" t="s">
        <v>40</v>
      </c>
      <c r="C11" s="25"/>
      <c r="D11" s="25">
        <v>48008.92379</v>
      </c>
      <c r="E11" s="25" t="e">
        <f t="shared" si="0"/>
        <v>#DIV/0!</v>
      </c>
      <c r="L11" s="41">
        <f t="shared" si="1"/>
        <v>16.71469808340231</v>
      </c>
      <c r="M11" s="38"/>
    </row>
    <row r="12" spans="1:13" ht="19.5" customHeight="1">
      <c r="A12" s="5" t="s">
        <v>41</v>
      </c>
      <c r="B12" s="24" t="s">
        <v>42</v>
      </c>
      <c r="C12" s="25"/>
      <c r="D12" s="25">
        <v>82.35683</v>
      </c>
      <c r="E12" s="25" t="e">
        <f t="shared" si="0"/>
        <v>#DIV/0!</v>
      </c>
      <c r="L12" s="41">
        <f t="shared" si="1"/>
        <v>0.028673201560973582</v>
      </c>
      <c r="M12" s="38"/>
    </row>
    <row r="13" spans="1:13" ht="37.5">
      <c r="A13" s="5" t="s">
        <v>43</v>
      </c>
      <c r="B13" s="24" t="s">
        <v>44</v>
      </c>
      <c r="C13" s="25"/>
      <c r="D13" s="25">
        <v>20844.14662</v>
      </c>
      <c r="E13" s="25" t="e">
        <f t="shared" si="0"/>
        <v>#DIV/0!</v>
      </c>
      <c r="L13" s="41">
        <f t="shared" si="1"/>
        <v>7.257059522589033</v>
      </c>
      <c r="M13" s="38"/>
    </row>
    <row r="14" spans="1:13" ht="37.5">
      <c r="A14" s="5" t="s">
        <v>45</v>
      </c>
      <c r="B14" s="24" t="s">
        <v>46</v>
      </c>
      <c r="C14" s="25"/>
      <c r="D14" s="25">
        <v>1949.19373</v>
      </c>
      <c r="E14" s="25" t="e">
        <f t="shared" si="0"/>
        <v>#DIV/0!</v>
      </c>
      <c r="L14" s="41">
        <f t="shared" si="1"/>
        <v>0.6786276827517028</v>
      </c>
      <c r="M14" s="38"/>
    </row>
    <row r="15" spans="1:13" ht="19.5" customHeight="1">
      <c r="A15" s="5" t="s">
        <v>47</v>
      </c>
      <c r="B15" s="24" t="s">
        <v>48</v>
      </c>
      <c r="C15" s="25"/>
      <c r="D15" s="25">
        <v>1477.5308300000002</v>
      </c>
      <c r="E15" s="25" t="e">
        <f t="shared" si="0"/>
        <v>#DIV/0!</v>
      </c>
      <c r="L15" s="41">
        <f t="shared" si="1"/>
        <v>0.5144144001310225</v>
      </c>
      <c r="M15" s="38"/>
    </row>
    <row r="16" spans="1:13" ht="19.5" customHeight="1">
      <c r="A16" s="5" t="s">
        <v>49</v>
      </c>
      <c r="B16" s="24" t="s">
        <v>50</v>
      </c>
      <c r="C16" s="25"/>
      <c r="D16" s="25">
        <v>344.16295</v>
      </c>
      <c r="E16" s="25" t="e">
        <f t="shared" si="0"/>
        <v>#DIV/0!</v>
      </c>
      <c r="L16" s="41">
        <f t="shared" si="1"/>
        <v>0.11982313592168706</v>
      </c>
      <c r="M16" s="38"/>
    </row>
    <row r="17" spans="1:13" ht="19.5" customHeight="1">
      <c r="A17" s="4" t="s">
        <v>51</v>
      </c>
      <c r="B17" s="21" t="s">
        <v>52</v>
      </c>
      <c r="C17" s="22">
        <f>SUM(C18:C24)</f>
        <v>0</v>
      </c>
      <c r="D17" s="22">
        <f>SUM(D18:D24)</f>
        <v>795452.8</v>
      </c>
      <c r="E17" s="23" t="e">
        <f t="shared" si="0"/>
        <v>#DIV/0!</v>
      </c>
      <c r="J17" s="23">
        <f>SUM(J18:J24)</f>
        <v>851256.1999999998</v>
      </c>
      <c r="K17" s="27">
        <f>D17/J17*100-100</f>
        <v>-6.555417746149729</v>
      </c>
      <c r="L17" s="40"/>
      <c r="M17" s="38">
        <f>D17/D25*100</f>
        <v>73.4708164161539</v>
      </c>
    </row>
    <row r="18" spans="1:12" ht="19.5" customHeight="1">
      <c r="A18" s="9"/>
      <c r="B18" s="24" t="s">
        <v>60</v>
      </c>
      <c r="C18" s="28"/>
      <c r="D18" s="28">
        <v>77138.4</v>
      </c>
      <c r="E18" s="28" t="e">
        <f t="shared" si="0"/>
        <v>#DIV/0!</v>
      </c>
      <c r="H18" s="15">
        <f>D18/D17*100</f>
        <v>9.697420136053324</v>
      </c>
      <c r="J18" s="28">
        <v>27273</v>
      </c>
      <c r="K18" s="27">
        <f aca="true" t="shared" si="2" ref="K18:K24">D18/J18*100-100</f>
        <v>182.83797162028378</v>
      </c>
      <c r="L18" s="41">
        <f>D18/$D$17*100</f>
        <v>9.697420136053324</v>
      </c>
    </row>
    <row r="19" spans="1:12" ht="19.5" customHeight="1">
      <c r="A19" s="9"/>
      <c r="B19" s="24" t="s">
        <v>61</v>
      </c>
      <c r="C19" s="28"/>
      <c r="D19" s="28">
        <v>363048</v>
      </c>
      <c r="E19" s="28" t="e">
        <f t="shared" si="0"/>
        <v>#DIV/0!</v>
      </c>
      <c r="H19" s="15">
        <f>D19/D17*100</f>
        <v>45.640420148121926</v>
      </c>
      <c r="J19" s="28">
        <v>590564.7</v>
      </c>
      <c r="K19" s="27">
        <f t="shared" si="2"/>
        <v>-38.52527927930674</v>
      </c>
      <c r="L19" s="41">
        <f>D19/$D$17*100</f>
        <v>45.640420148121926</v>
      </c>
    </row>
    <row r="20" spans="1:12" ht="19.5" customHeight="1">
      <c r="A20" s="9"/>
      <c r="B20" s="24" t="s">
        <v>62</v>
      </c>
      <c r="C20" s="28"/>
      <c r="D20" s="28">
        <v>304869.7</v>
      </c>
      <c r="E20" s="28" t="e">
        <f t="shared" si="0"/>
        <v>#DIV/0!</v>
      </c>
      <c r="H20" s="15">
        <f>D20/D17*100</f>
        <v>38.32656067085313</v>
      </c>
      <c r="J20" s="28">
        <v>217058.7</v>
      </c>
      <c r="K20" s="27">
        <f t="shared" si="2"/>
        <v>40.45495527246777</v>
      </c>
      <c r="L20" s="41">
        <f>D20/$D$17*100</f>
        <v>38.32656067085313</v>
      </c>
    </row>
    <row r="21" spans="1:12" ht="19.5" customHeight="1">
      <c r="A21" s="9"/>
      <c r="B21" s="24" t="s">
        <v>57</v>
      </c>
      <c r="C21" s="28"/>
      <c r="D21" s="28">
        <v>41295.1</v>
      </c>
      <c r="E21" s="28" t="e">
        <f t="shared" si="0"/>
        <v>#DIV/0!</v>
      </c>
      <c r="H21" s="15">
        <f>D21/D17*100</f>
        <v>5.191395391404744</v>
      </c>
      <c r="J21" s="28">
        <v>11983.7</v>
      </c>
      <c r="K21" s="27">
        <f t="shared" si="2"/>
        <v>244.59390672329914</v>
      </c>
      <c r="L21" s="41">
        <f>D21/$D$17*100</f>
        <v>5.191395391404744</v>
      </c>
    </row>
    <row r="22" spans="1:12" ht="19.5" customHeight="1">
      <c r="A22" s="9"/>
      <c r="B22" s="24" t="s">
        <v>58</v>
      </c>
      <c r="C22" s="28"/>
      <c r="D22" s="28">
        <v>9101.6</v>
      </c>
      <c r="E22" s="28" t="e">
        <f t="shared" si="0"/>
        <v>#DIV/0!</v>
      </c>
      <c r="H22" s="15">
        <f>D22/D17*100</f>
        <v>1.144203653566874</v>
      </c>
      <c r="J22" s="28">
        <v>4616.5</v>
      </c>
      <c r="K22" s="27">
        <f t="shared" si="2"/>
        <v>97.15368785876748</v>
      </c>
      <c r="L22" s="41">
        <f>D22/$D$17*100</f>
        <v>1.144203653566874</v>
      </c>
    </row>
    <row r="23" spans="1:11" ht="33.75" customHeight="1" hidden="1">
      <c r="A23" s="9"/>
      <c r="B23" s="24" t="s">
        <v>63</v>
      </c>
      <c r="C23" s="28"/>
      <c r="D23" s="28"/>
      <c r="E23" s="28"/>
      <c r="H23" s="15">
        <f>D23/D17*100</f>
        <v>0</v>
      </c>
      <c r="J23" s="28">
        <v>30</v>
      </c>
      <c r="K23" s="27">
        <f t="shared" si="2"/>
        <v>-100</v>
      </c>
    </row>
    <row r="24" spans="1:11" ht="29.25" customHeight="1" hidden="1">
      <c r="A24" s="9"/>
      <c r="B24" s="24" t="s">
        <v>64</v>
      </c>
      <c r="C24" s="28"/>
      <c r="D24" s="28"/>
      <c r="E24" s="28"/>
      <c r="H24" s="15">
        <f>D24/D17*100</f>
        <v>0</v>
      </c>
      <c r="J24" s="28">
        <v>-270.4</v>
      </c>
      <c r="K24" s="27">
        <f t="shared" si="2"/>
        <v>-100</v>
      </c>
    </row>
    <row r="25" spans="1:10" ht="19.5" customHeight="1">
      <c r="A25" s="6" t="s">
        <v>53</v>
      </c>
      <c r="B25" s="29" t="s">
        <v>54</v>
      </c>
      <c r="C25" s="30">
        <f>C6+C17</f>
        <v>0</v>
      </c>
      <c r="D25" s="30">
        <f>D6+D17</f>
        <v>1082678.59104</v>
      </c>
      <c r="E25" s="30" t="e">
        <f t="shared" si="0"/>
        <v>#DIV/0!</v>
      </c>
      <c r="J25" s="28"/>
    </row>
    <row r="26" spans="1:5" ht="36" customHeight="1">
      <c r="A26" s="1" t="s">
        <v>14</v>
      </c>
      <c r="B26" s="31" t="s">
        <v>13</v>
      </c>
      <c r="C26" s="18" t="s">
        <v>59</v>
      </c>
      <c r="D26" s="17" t="s">
        <v>65</v>
      </c>
      <c r="E26" s="18" t="s">
        <v>28</v>
      </c>
    </row>
    <row r="27" spans="1:5" ht="18.75">
      <c r="A27" s="8"/>
      <c r="B27" s="20"/>
      <c r="C27" s="28"/>
      <c r="D27" s="28"/>
      <c r="E27" s="28"/>
    </row>
    <row r="28" spans="1:12" ht="18.75">
      <c r="A28" s="2" t="s">
        <v>15</v>
      </c>
      <c r="B28" s="10" t="s">
        <v>2</v>
      </c>
      <c r="C28" s="28"/>
      <c r="D28" s="28">
        <v>66435.3</v>
      </c>
      <c r="E28" s="28" t="e">
        <f t="shared" si="0"/>
        <v>#DIV/0!</v>
      </c>
      <c r="F28" s="32">
        <f>D28/$D$41*100</f>
        <v>6.201127893589928</v>
      </c>
      <c r="L28" s="41">
        <f>D28/$D$41*100</f>
        <v>6.201127893589928</v>
      </c>
    </row>
    <row r="29" spans="1:12" ht="18.75">
      <c r="A29" s="2" t="s">
        <v>24</v>
      </c>
      <c r="B29" s="10" t="s">
        <v>8</v>
      </c>
      <c r="C29" s="28"/>
      <c r="D29" s="28">
        <v>14.5</v>
      </c>
      <c r="E29" s="28" t="e">
        <f t="shared" si="0"/>
        <v>#DIV/0!</v>
      </c>
      <c r="F29" s="32">
        <f aca="true" t="shared" si="3" ref="F29:F41">D29/$D$41*100</f>
        <v>0.0013534424388398029</v>
      </c>
      <c r="L29" s="41">
        <f aca="true" t="shared" si="4" ref="L29:L40">D29/$D$41*100</f>
        <v>0.0013534424388398029</v>
      </c>
    </row>
    <row r="30" spans="1:12" ht="37.5">
      <c r="A30" s="2" t="s">
        <v>16</v>
      </c>
      <c r="B30" s="10" t="s">
        <v>0</v>
      </c>
      <c r="C30" s="28"/>
      <c r="D30" s="28">
        <v>3840.4</v>
      </c>
      <c r="E30" s="28" t="e">
        <f t="shared" si="0"/>
        <v>#DIV/0!</v>
      </c>
      <c r="F30" s="32">
        <f t="shared" si="3"/>
        <v>0.35846623049106063</v>
      </c>
      <c r="L30" s="41">
        <f t="shared" si="4"/>
        <v>0.35846623049106063</v>
      </c>
    </row>
    <row r="31" spans="1:12" ht="18.75">
      <c r="A31" s="2" t="s">
        <v>17</v>
      </c>
      <c r="B31" s="10" t="s">
        <v>4</v>
      </c>
      <c r="C31" s="28"/>
      <c r="D31" s="28">
        <v>97896.1</v>
      </c>
      <c r="E31" s="28" t="e">
        <f t="shared" si="0"/>
        <v>#DIV/0!</v>
      </c>
      <c r="F31" s="32">
        <f t="shared" si="3"/>
        <v>9.137705954269325</v>
      </c>
      <c r="L31" s="41">
        <f t="shared" si="4"/>
        <v>9.137705954269325</v>
      </c>
    </row>
    <row r="32" spans="1:12" ht="18.75">
      <c r="A32" s="2" t="s">
        <v>18</v>
      </c>
      <c r="B32" s="10" t="s">
        <v>10</v>
      </c>
      <c r="C32" s="28"/>
      <c r="D32" s="28">
        <v>44886.5</v>
      </c>
      <c r="E32" s="28" t="e">
        <f t="shared" si="0"/>
        <v>#DIV/0!</v>
      </c>
      <c r="F32" s="32">
        <f t="shared" si="3"/>
        <v>4.189744415929849</v>
      </c>
      <c r="L32" s="41">
        <f t="shared" si="4"/>
        <v>4.189744415929849</v>
      </c>
    </row>
    <row r="33" spans="1:12" ht="18.75">
      <c r="A33" s="2" t="s">
        <v>19</v>
      </c>
      <c r="B33" s="10" t="s">
        <v>9</v>
      </c>
      <c r="C33" s="28"/>
      <c r="D33" s="28">
        <v>28325.6</v>
      </c>
      <c r="E33" s="28" t="e">
        <f t="shared" si="0"/>
        <v>#DIV/0!</v>
      </c>
      <c r="F33" s="32">
        <f t="shared" si="3"/>
        <v>2.643935803144877</v>
      </c>
      <c r="L33" s="41">
        <f t="shared" si="4"/>
        <v>2.643935803144877</v>
      </c>
    </row>
    <row r="34" spans="1:12" ht="18.75">
      <c r="A34" s="2" t="s">
        <v>20</v>
      </c>
      <c r="B34" s="10" t="s">
        <v>3</v>
      </c>
      <c r="C34" s="28"/>
      <c r="D34" s="28">
        <v>681494.5</v>
      </c>
      <c r="E34" s="28" t="e">
        <f t="shared" si="0"/>
        <v>#DIV/0!</v>
      </c>
      <c r="F34" s="32">
        <f t="shared" si="3"/>
        <v>63.61128125075255</v>
      </c>
      <c r="L34" s="41">
        <f t="shared" si="4"/>
        <v>63.61128125075255</v>
      </c>
    </row>
    <row r="35" spans="1:12" ht="18.75">
      <c r="A35" s="2" t="s">
        <v>21</v>
      </c>
      <c r="B35" s="10" t="s">
        <v>1</v>
      </c>
      <c r="C35" s="28"/>
      <c r="D35" s="28">
        <v>27221.8</v>
      </c>
      <c r="E35" s="28" t="e">
        <f t="shared" si="0"/>
        <v>#DIV/0!</v>
      </c>
      <c r="F35" s="32">
        <f t="shared" si="3"/>
        <v>2.54090616424892</v>
      </c>
      <c r="L35" s="41">
        <f t="shared" si="4"/>
        <v>2.54090616424892</v>
      </c>
    </row>
    <row r="36" spans="1:12" ht="18.75">
      <c r="A36" s="2">
        <v>10</v>
      </c>
      <c r="B36" s="10" t="s">
        <v>11</v>
      </c>
      <c r="C36" s="28"/>
      <c r="D36" s="28">
        <v>21149.1</v>
      </c>
      <c r="E36" s="28" t="e">
        <f t="shared" si="0"/>
        <v>#DIV/0!</v>
      </c>
      <c r="F36" s="32">
        <f t="shared" si="3"/>
        <v>1.9740751367770255</v>
      </c>
      <c r="L36" s="41">
        <f t="shared" si="4"/>
        <v>1.9740751367770255</v>
      </c>
    </row>
    <row r="37" spans="1:12" ht="18.75">
      <c r="A37" s="2" t="s">
        <v>25</v>
      </c>
      <c r="B37" s="10" t="s">
        <v>5</v>
      </c>
      <c r="C37" s="28"/>
      <c r="D37" s="28">
        <v>32193.4</v>
      </c>
      <c r="E37" s="28" t="e">
        <f t="shared" si="0"/>
        <v>#DIV/0!</v>
      </c>
      <c r="F37" s="32">
        <f t="shared" si="3"/>
        <v>3.004959573141056</v>
      </c>
      <c r="L37" s="41">
        <f t="shared" si="4"/>
        <v>3.004959573141056</v>
      </c>
    </row>
    <row r="38" spans="1:12" ht="18.75" hidden="1">
      <c r="A38" s="2" t="s">
        <v>26</v>
      </c>
      <c r="B38" s="10" t="s">
        <v>6</v>
      </c>
      <c r="C38" s="28"/>
      <c r="D38" s="28"/>
      <c r="E38" s="28" t="e">
        <f t="shared" si="0"/>
        <v>#DIV/0!</v>
      </c>
      <c r="F38" s="32">
        <f t="shared" si="3"/>
        <v>0</v>
      </c>
      <c r="L38" s="41">
        <f t="shared" si="4"/>
        <v>0</v>
      </c>
    </row>
    <row r="39" spans="1:12" ht="37.5">
      <c r="A39" s="2" t="s">
        <v>27</v>
      </c>
      <c r="B39" s="10" t="s">
        <v>7</v>
      </c>
      <c r="C39" s="28"/>
      <c r="D39" s="28">
        <v>8.3</v>
      </c>
      <c r="E39" s="28" t="e">
        <f t="shared" si="0"/>
        <v>#DIV/0!</v>
      </c>
      <c r="F39" s="32">
        <f t="shared" si="3"/>
        <v>0.0007747291201634734</v>
      </c>
      <c r="L39" s="41">
        <f t="shared" si="4"/>
        <v>0.0007747291201634734</v>
      </c>
    </row>
    <row r="40" spans="1:12" ht="32.25" customHeight="1">
      <c r="A40" s="2" t="s">
        <v>23</v>
      </c>
      <c r="B40" s="10" t="s">
        <v>12</v>
      </c>
      <c r="C40" s="28"/>
      <c r="D40" s="28">
        <v>67876.7</v>
      </c>
      <c r="E40" s="28" t="e">
        <f t="shared" si="0"/>
        <v>#DIV/0!</v>
      </c>
      <c r="F40" s="32">
        <f t="shared" si="3"/>
        <v>6.33566940609639</v>
      </c>
      <c r="L40" s="41">
        <f t="shared" si="4"/>
        <v>6.33566940609639</v>
      </c>
    </row>
    <row r="41" spans="1:13" s="13" customFormat="1" ht="19.5">
      <c r="A41" s="11"/>
      <c r="B41" s="12" t="s">
        <v>22</v>
      </c>
      <c r="C41" s="30">
        <f>SUM(C28:C40)</f>
        <v>0</v>
      </c>
      <c r="D41" s="30">
        <f>SUM(D28:D40)</f>
        <v>1071342.2000000002</v>
      </c>
      <c r="E41" s="30" t="e">
        <f t="shared" si="0"/>
        <v>#DIV/0!</v>
      </c>
      <c r="F41" s="26">
        <f t="shared" si="3"/>
        <v>100</v>
      </c>
      <c r="G41" s="33"/>
      <c r="H41" s="33"/>
      <c r="I41" s="33"/>
      <c r="J41" s="33"/>
      <c r="K41" s="33"/>
      <c r="L41" s="39"/>
      <c r="M41" s="39"/>
    </row>
    <row r="42" spans="1:5" ht="19.5" thickBot="1">
      <c r="A42" s="14"/>
      <c r="B42" s="34" t="s">
        <v>67</v>
      </c>
      <c r="C42" s="35">
        <f>C25-C41</f>
        <v>0</v>
      </c>
      <c r="D42" s="35">
        <f>D25-D41</f>
        <v>11336.3910399999</v>
      </c>
      <c r="E42" s="35"/>
    </row>
    <row r="44" ht="18.75">
      <c r="D44" s="36"/>
    </row>
  </sheetData>
  <sheetProtection/>
  <mergeCells count="1">
    <mergeCell ref="A2:D2"/>
  </mergeCells>
  <printOptions/>
  <pageMargins left="1.1023622047244095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plan1_</dc:creator>
  <cp:keywords/>
  <dc:description/>
  <cp:lastModifiedBy>test1</cp:lastModifiedBy>
  <cp:lastPrinted>2023-04-24T11:34:21Z</cp:lastPrinted>
  <dcterms:created xsi:type="dcterms:W3CDTF">2016-02-18T13:27:58Z</dcterms:created>
  <dcterms:modified xsi:type="dcterms:W3CDTF">2024-04-16T06:06:35Z</dcterms:modified>
  <cp:category/>
  <cp:version/>
  <cp:contentType/>
  <cp:contentStatus/>
</cp:coreProperties>
</file>