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E959314F-90EF-4F5F-BC66-452440B76C0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 2" sheetId="3" r:id="rId1"/>
  </sheets>
  <calcPr calcId="181029"/>
</workbook>
</file>

<file path=xl/calcChain.xml><?xml version="1.0" encoding="utf-8"?>
<calcChain xmlns="http://schemas.openxmlformats.org/spreadsheetml/2006/main">
  <c r="Q16" i="3" l="1"/>
  <c r="O16" i="3"/>
  <c r="N26" i="3"/>
  <c r="N82" i="3"/>
  <c r="N33" i="3" l="1"/>
  <c r="D25" i="3" l="1"/>
  <c r="D27" i="3"/>
  <c r="D28" i="3"/>
  <c r="D29" i="3"/>
  <c r="D24" i="3"/>
  <c r="O54" i="3"/>
  <c r="P54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D95" i="3"/>
  <c r="D96" i="3"/>
  <c r="D97" i="3"/>
  <c r="D98" i="3"/>
  <c r="D99" i="3"/>
  <c r="D94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D88" i="3"/>
  <c r="D89" i="3"/>
  <c r="D90" i="3"/>
  <c r="D91" i="3"/>
  <c r="D92" i="3"/>
  <c r="D87" i="3"/>
  <c r="J79" i="3"/>
  <c r="K79" i="3"/>
  <c r="L79" i="3"/>
  <c r="M79" i="3"/>
  <c r="N79" i="3"/>
  <c r="O79" i="3"/>
  <c r="P79" i="3"/>
  <c r="D81" i="3"/>
  <c r="D83" i="3"/>
  <c r="D80" i="3"/>
  <c r="D60" i="3"/>
  <c r="Q85" i="3"/>
  <c r="Q83" i="3" s="1"/>
  <c r="Q84" i="3"/>
  <c r="D84" i="3" s="1"/>
  <c r="I79" i="3"/>
  <c r="H79" i="3"/>
  <c r="G79" i="3"/>
  <c r="F79" i="3"/>
  <c r="D82" i="3"/>
  <c r="Q77" i="3"/>
  <c r="Q78" i="3"/>
  <c r="Q76" i="3" s="1"/>
  <c r="Q10" i="3"/>
  <c r="Q23" i="3"/>
  <c r="Q13" i="3"/>
  <c r="D74" i="3"/>
  <c r="N19" i="3"/>
  <c r="P19" i="3"/>
  <c r="P16" i="3" s="1"/>
  <c r="N32" i="3"/>
  <c r="D46" i="3"/>
  <c r="O31" i="3"/>
  <c r="P31" i="3"/>
  <c r="P32" i="3"/>
  <c r="P33" i="3"/>
  <c r="P34" i="3"/>
  <c r="P35" i="3"/>
  <c r="P36" i="3"/>
  <c r="D38" i="3"/>
  <c r="D39" i="3"/>
  <c r="D45" i="3"/>
  <c r="D66" i="3"/>
  <c r="D67" i="3"/>
  <c r="D85" i="3" l="1"/>
  <c r="D79" i="3" s="1"/>
  <c r="Q79" i="3"/>
  <c r="D53" i="3"/>
  <c r="E79" i="3"/>
  <c r="D93" i="3"/>
  <c r="D86" i="3"/>
  <c r="Q75" i="3"/>
  <c r="Q73" i="3" s="1"/>
  <c r="Q72" i="3" l="1"/>
  <c r="P12" i="3"/>
  <c r="P72" i="3"/>
  <c r="N72" i="3"/>
  <c r="P44" i="3"/>
  <c r="P37" i="3"/>
  <c r="P30" i="3"/>
  <c r="P23" i="3"/>
  <c r="P22" i="3"/>
  <c r="P15" i="3" s="1"/>
  <c r="P21" i="3"/>
  <c r="P14" i="3" s="1"/>
  <c r="P20" i="3"/>
  <c r="P13" i="3" s="1"/>
  <c r="P10" i="3"/>
  <c r="P65" i="3"/>
  <c r="P58" i="3"/>
  <c r="F32" i="3"/>
  <c r="G32" i="3"/>
  <c r="H32" i="3"/>
  <c r="I32" i="3"/>
  <c r="J32" i="3"/>
  <c r="K32" i="3"/>
  <c r="N31" i="3"/>
  <c r="M31" i="3"/>
  <c r="L31" i="3"/>
  <c r="K31" i="3"/>
  <c r="J31" i="3"/>
  <c r="I31" i="3"/>
  <c r="H31" i="3"/>
  <c r="G31" i="3"/>
  <c r="F31" i="3"/>
  <c r="E32" i="3"/>
  <c r="E31" i="3"/>
  <c r="L32" i="3"/>
  <c r="M32" i="3"/>
  <c r="F72" i="3"/>
  <c r="G72" i="3"/>
  <c r="H72" i="3"/>
  <c r="I72" i="3"/>
  <c r="J72" i="3"/>
  <c r="K72" i="3"/>
  <c r="I54" i="3"/>
  <c r="L33" i="3"/>
  <c r="M33" i="3"/>
  <c r="O33" i="3"/>
  <c r="E33" i="3"/>
  <c r="D31" i="3" l="1"/>
  <c r="D32" i="3"/>
  <c r="N54" i="3"/>
  <c r="H54" i="3"/>
  <c r="K54" i="3"/>
  <c r="G54" i="3"/>
  <c r="D26" i="3"/>
  <c r="E54" i="3"/>
  <c r="J54" i="3"/>
  <c r="F54" i="3"/>
  <c r="E72" i="3"/>
  <c r="P11" i="3"/>
  <c r="P51" i="3"/>
  <c r="P9" i="3" s="1"/>
  <c r="D40" i="3"/>
  <c r="D68" i="3"/>
  <c r="M30" i="3"/>
  <c r="J52" i="3"/>
  <c r="E57" i="3"/>
  <c r="F57" i="3"/>
  <c r="G57" i="3"/>
  <c r="H57" i="3"/>
  <c r="I57" i="3"/>
  <c r="J57" i="3"/>
  <c r="K57" i="3"/>
  <c r="L57" i="3"/>
  <c r="M57" i="3"/>
  <c r="N57" i="3"/>
  <c r="O57" i="3"/>
  <c r="E17" i="3"/>
  <c r="F17" i="3"/>
  <c r="G17" i="3"/>
  <c r="H17" i="3"/>
  <c r="I17" i="3"/>
  <c r="J17" i="3"/>
  <c r="K17" i="3"/>
  <c r="L17" i="3"/>
  <c r="M17" i="3"/>
  <c r="N17" i="3"/>
  <c r="E18" i="3"/>
  <c r="F18" i="3"/>
  <c r="G18" i="3"/>
  <c r="H18" i="3"/>
  <c r="I18" i="3"/>
  <c r="J18" i="3"/>
  <c r="K18" i="3"/>
  <c r="L18" i="3"/>
  <c r="M18" i="3"/>
  <c r="N18" i="3"/>
  <c r="E19" i="3"/>
  <c r="F19" i="3"/>
  <c r="G19" i="3"/>
  <c r="H19" i="3"/>
  <c r="I19" i="3"/>
  <c r="J19" i="3"/>
  <c r="K19" i="3"/>
  <c r="L19" i="3"/>
  <c r="M19" i="3"/>
  <c r="E20" i="3"/>
  <c r="F20" i="3"/>
  <c r="G20" i="3"/>
  <c r="H20" i="3"/>
  <c r="I20" i="3"/>
  <c r="J20" i="3"/>
  <c r="K20" i="3"/>
  <c r="L20" i="3"/>
  <c r="M20" i="3"/>
  <c r="N20" i="3"/>
  <c r="O20" i="3"/>
  <c r="E21" i="3"/>
  <c r="F21" i="3"/>
  <c r="G21" i="3"/>
  <c r="H21" i="3"/>
  <c r="I21" i="3"/>
  <c r="J21" i="3"/>
  <c r="K21" i="3"/>
  <c r="L21" i="3"/>
  <c r="M21" i="3"/>
  <c r="N21" i="3"/>
  <c r="O21" i="3"/>
  <c r="E22" i="3"/>
  <c r="F22" i="3"/>
  <c r="G22" i="3"/>
  <c r="H22" i="3"/>
  <c r="I22" i="3"/>
  <c r="J22" i="3"/>
  <c r="K22" i="3"/>
  <c r="L22" i="3"/>
  <c r="M22" i="3"/>
  <c r="N22" i="3"/>
  <c r="O22" i="3"/>
  <c r="F33" i="3"/>
  <c r="G33" i="3"/>
  <c r="H33" i="3"/>
  <c r="I33" i="3"/>
  <c r="J33" i="3"/>
  <c r="K33" i="3"/>
  <c r="E44" i="3"/>
  <c r="F44" i="3"/>
  <c r="G44" i="3"/>
  <c r="H44" i="3"/>
  <c r="I44" i="3"/>
  <c r="J44" i="3"/>
  <c r="K44" i="3"/>
  <c r="L44" i="3"/>
  <c r="M44" i="3"/>
  <c r="N44" i="3"/>
  <c r="O44" i="3"/>
  <c r="D47" i="3"/>
  <c r="D48" i="3"/>
  <c r="D49" i="3"/>
  <c r="D50" i="3"/>
  <c r="E23" i="3"/>
  <c r="E16" i="3" s="1"/>
  <c r="F23" i="3"/>
  <c r="F16" i="3" s="1"/>
  <c r="G23" i="3"/>
  <c r="G16" i="3" s="1"/>
  <c r="H23" i="3"/>
  <c r="H16" i="3" s="1"/>
  <c r="I23" i="3"/>
  <c r="I16" i="3" s="1"/>
  <c r="J23" i="3"/>
  <c r="J16" i="3" s="1"/>
  <c r="K23" i="3"/>
  <c r="K16" i="3" s="1"/>
  <c r="L23" i="3"/>
  <c r="L16" i="3" s="1"/>
  <c r="M23" i="3"/>
  <c r="M16" i="3" s="1"/>
  <c r="N23" i="3"/>
  <c r="N16" i="3" s="1"/>
  <c r="O23" i="3"/>
  <c r="F70" i="3"/>
  <c r="F56" i="3" s="1"/>
  <c r="G70" i="3"/>
  <c r="G69" i="3" s="1"/>
  <c r="H70" i="3"/>
  <c r="H56" i="3" s="1"/>
  <c r="I70" i="3"/>
  <c r="I69" i="3" s="1"/>
  <c r="J70" i="3"/>
  <c r="J69" i="3" s="1"/>
  <c r="J55" i="3" s="1"/>
  <c r="K70" i="3"/>
  <c r="K56" i="3" s="1"/>
  <c r="L70" i="3"/>
  <c r="L56" i="3" s="1"/>
  <c r="M70" i="3"/>
  <c r="M69" i="3" s="1"/>
  <c r="N70" i="3"/>
  <c r="N56" i="3" s="1"/>
  <c r="O70" i="3"/>
  <c r="O69" i="3" s="1"/>
  <c r="O55" i="3" s="1"/>
  <c r="E70" i="3"/>
  <c r="E56" i="3" s="1"/>
  <c r="D71" i="3"/>
  <c r="D59" i="3"/>
  <c r="D62" i="3"/>
  <c r="D63" i="3"/>
  <c r="D64" i="3"/>
  <c r="F58" i="3"/>
  <c r="G58" i="3"/>
  <c r="H58" i="3"/>
  <c r="I58" i="3"/>
  <c r="J58" i="3"/>
  <c r="K58" i="3"/>
  <c r="L58" i="3"/>
  <c r="M58" i="3"/>
  <c r="N58" i="3"/>
  <c r="O58" i="3"/>
  <c r="E58" i="3"/>
  <c r="O41" i="3"/>
  <c r="O34" i="3" s="1"/>
  <c r="O42" i="3"/>
  <c r="O43" i="3"/>
  <c r="O36" i="3" s="1"/>
  <c r="F37" i="3"/>
  <c r="G37" i="3"/>
  <c r="H37" i="3"/>
  <c r="I37" i="3"/>
  <c r="J37" i="3"/>
  <c r="K37" i="3"/>
  <c r="L37" i="3"/>
  <c r="E37" i="3"/>
  <c r="D22" i="3" l="1"/>
  <c r="D18" i="3"/>
  <c r="D21" i="3"/>
  <c r="D17" i="3"/>
  <c r="D20" i="3"/>
  <c r="D33" i="3"/>
  <c r="D30" i="3" s="1"/>
  <c r="D19" i="3"/>
  <c r="D44" i="3"/>
  <c r="Q61" i="3"/>
  <c r="Q54" i="3" s="1"/>
  <c r="D23" i="3"/>
  <c r="N42" i="3"/>
  <c r="M42" i="3" s="1"/>
  <c r="L42" i="3" s="1"/>
  <c r="L35" i="3" s="1"/>
  <c r="L14" i="3" s="1"/>
  <c r="O35" i="3"/>
  <c r="O30" i="3" s="1"/>
  <c r="N12" i="3"/>
  <c r="J12" i="3"/>
  <c r="F12" i="3"/>
  <c r="O37" i="3"/>
  <c r="I12" i="3"/>
  <c r="H12" i="3"/>
  <c r="K12" i="3"/>
  <c r="G12" i="3"/>
  <c r="N43" i="3"/>
  <c r="N36" i="3" s="1"/>
  <c r="N15" i="3" s="1"/>
  <c r="G56" i="3"/>
  <c r="K69" i="3"/>
  <c r="K55" i="3" s="1"/>
  <c r="O56" i="3"/>
  <c r="O15" i="3"/>
  <c r="D57" i="3"/>
  <c r="N69" i="3"/>
  <c r="N55" i="3" s="1"/>
  <c r="O13" i="3"/>
  <c r="J56" i="3"/>
  <c r="J51" i="3" s="1"/>
  <c r="F69" i="3"/>
  <c r="F55" i="3" s="1"/>
  <c r="D70" i="3"/>
  <c r="D56" i="3" s="1"/>
  <c r="E69" i="3"/>
  <c r="E55" i="3" s="1"/>
  <c r="I55" i="3"/>
  <c r="M54" i="3"/>
  <c r="M55" i="3"/>
  <c r="H69" i="3"/>
  <c r="L69" i="3"/>
  <c r="M56" i="3"/>
  <c r="I56" i="3"/>
  <c r="N41" i="3"/>
  <c r="J65" i="3"/>
  <c r="G55" i="3"/>
  <c r="K42" i="3" l="1"/>
  <c r="J42" i="3" s="1"/>
  <c r="I42" i="3" s="1"/>
  <c r="H42" i="3" s="1"/>
  <c r="G42" i="3" s="1"/>
  <c r="F42" i="3" s="1"/>
  <c r="E42" i="3" s="1"/>
  <c r="D42" i="3" s="1"/>
  <c r="Q12" i="3"/>
  <c r="D61" i="3"/>
  <c r="N35" i="3"/>
  <c r="N14" i="3" s="1"/>
  <c r="D16" i="3"/>
  <c r="Q58" i="3"/>
  <c r="Q11" i="3"/>
  <c r="N37" i="3"/>
  <c r="M35" i="3"/>
  <c r="M14" i="3" s="1"/>
  <c r="M72" i="3"/>
  <c r="M12" i="3"/>
  <c r="L11" i="3"/>
  <c r="J11" i="3"/>
  <c r="M43" i="3"/>
  <c r="L43" i="3" s="1"/>
  <c r="L36" i="3" s="1"/>
  <c r="O11" i="3"/>
  <c r="O14" i="3"/>
  <c r="J10" i="3"/>
  <c r="H55" i="3"/>
  <c r="G11" i="3"/>
  <c r="I11" i="3"/>
  <c r="M41" i="3"/>
  <c r="N34" i="3"/>
  <c r="L55" i="3"/>
  <c r="M11" i="3"/>
  <c r="D69" i="3"/>
  <c r="D55" i="3" s="1"/>
  <c r="E35" i="3" l="1"/>
  <c r="E14" i="3" s="1"/>
  <c r="D14" i="3" s="1"/>
  <c r="H35" i="3"/>
  <c r="H14" i="3" s="1"/>
  <c r="K35" i="3"/>
  <c r="K14" i="3" s="1"/>
  <c r="J35" i="3"/>
  <c r="J14" i="3" s="1"/>
  <c r="F35" i="3"/>
  <c r="F14" i="3" s="1"/>
  <c r="G35" i="3"/>
  <c r="G14" i="3" s="1"/>
  <c r="I35" i="3"/>
  <c r="I14" i="3" s="1"/>
  <c r="D58" i="3"/>
  <c r="Q59" i="3"/>
  <c r="Q51" i="3"/>
  <c r="Q9" i="3" s="1"/>
  <c r="L54" i="3"/>
  <c r="N13" i="3"/>
  <c r="N30" i="3"/>
  <c r="O72" i="3"/>
  <c r="K11" i="3"/>
  <c r="E12" i="3"/>
  <c r="N11" i="3"/>
  <c r="M36" i="3"/>
  <c r="M15" i="3" s="1"/>
  <c r="E11" i="3"/>
  <c r="F11" i="3"/>
  <c r="L41" i="3"/>
  <c r="L34" i="3" s="1"/>
  <c r="L30" i="3" s="1"/>
  <c r="M34" i="3"/>
  <c r="K43" i="3"/>
  <c r="L15" i="3"/>
  <c r="H11" i="3"/>
  <c r="D11" i="3" l="1"/>
  <c r="D35" i="3"/>
  <c r="D75" i="3"/>
  <c r="L12" i="3"/>
  <c r="L72" i="3"/>
  <c r="K65" i="3"/>
  <c r="O52" i="3"/>
  <c r="E65" i="3"/>
  <c r="N65" i="3"/>
  <c r="F65" i="3"/>
  <c r="M65" i="3"/>
  <c r="I52" i="3"/>
  <c r="I65" i="3"/>
  <c r="K41" i="3"/>
  <c r="G52" i="3"/>
  <c r="G65" i="3"/>
  <c r="M13" i="3"/>
  <c r="J43" i="3"/>
  <c r="K36" i="3"/>
  <c r="K15" i="3" s="1"/>
  <c r="D72" i="3" l="1"/>
  <c r="D54" i="3"/>
  <c r="D51" i="3" s="1"/>
  <c r="O10" i="3"/>
  <c r="K52" i="3"/>
  <c r="K10" i="3" s="1"/>
  <c r="E52" i="3"/>
  <c r="N52" i="3"/>
  <c r="N10" i="3" s="1"/>
  <c r="F52" i="3"/>
  <c r="F51" i="3" s="1"/>
  <c r="I43" i="3"/>
  <c r="J36" i="3"/>
  <c r="J15" i="3" s="1"/>
  <c r="M51" i="3"/>
  <c r="M9" i="3" s="1"/>
  <c r="M10" i="3"/>
  <c r="I51" i="3"/>
  <c r="I10" i="3"/>
  <c r="L52" i="3"/>
  <c r="L65" i="3"/>
  <c r="J41" i="3"/>
  <c r="K34" i="3"/>
  <c r="K30" i="3" s="1"/>
  <c r="H52" i="3"/>
  <c r="H65" i="3"/>
  <c r="G51" i="3"/>
  <c r="G10" i="3"/>
  <c r="L13" i="3"/>
  <c r="D52" i="3"/>
  <c r="N51" i="3" l="1"/>
  <c r="N9" i="3" s="1"/>
  <c r="E10" i="3"/>
  <c r="K51" i="3"/>
  <c r="E51" i="3"/>
  <c r="F10" i="3"/>
  <c r="I41" i="3"/>
  <c r="J34" i="3"/>
  <c r="J30" i="3" s="1"/>
  <c r="H43" i="3"/>
  <c r="I36" i="3"/>
  <c r="I15" i="3" s="1"/>
  <c r="K13" i="3"/>
  <c r="L51" i="3"/>
  <c r="L9" i="3" s="1"/>
  <c r="L10" i="3"/>
  <c r="H51" i="3"/>
  <c r="H10" i="3"/>
  <c r="D10" i="3" l="1"/>
  <c r="K9" i="3"/>
  <c r="H41" i="3"/>
  <c r="I34" i="3"/>
  <c r="I30" i="3" s="1"/>
  <c r="J13" i="3"/>
  <c r="J9" i="3"/>
  <c r="G43" i="3"/>
  <c r="H36" i="3"/>
  <c r="H15" i="3" s="1"/>
  <c r="F43" i="3" l="1"/>
  <c r="G36" i="3"/>
  <c r="G15" i="3" s="1"/>
  <c r="G41" i="3"/>
  <c r="H34" i="3"/>
  <c r="H30" i="3" s="1"/>
  <c r="I13" i="3"/>
  <c r="I9" i="3"/>
  <c r="E43" i="3" l="1"/>
  <c r="F36" i="3"/>
  <c r="F15" i="3" s="1"/>
  <c r="F41" i="3"/>
  <c r="G34" i="3"/>
  <c r="G30" i="3" s="1"/>
  <c r="H13" i="3"/>
  <c r="H9" i="3"/>
  <c r="D43" i="3" l="1"/>
  <c r="E36" i="3"/>
  <c r="D36" i="3" s="1"/>
  <c r="E41" i="3"/>
  <c r="E34" i="3" s="1"/>
  <c r="F34" i="3"/>
  <c r="F30" i="3" s="1"/>
  <c r="G13" i="3"/>
  <c r="G9" i="3"/>
  <c r="D34" i="3" l="1"/>
  <c r="E30" i="3"/>
  <c r="E15" i="3"/>
  <c r="D15" i="3" s="1"/>
  <c r="D41" i="3"/>
  <c r="D37" i="3" s="1"/>
  <c r="F13" i="3"/>
  <c r="F9" i="3"/>
  <c r="E13" i="3" l="1"/>
  <c r="D13" i="3" s="1"/>
  <c r="E9" i="3"/>
  <c r="O12" i="3"/>
  <c r="O65" i="3"/>
  <c r="D65" i="3"/>
  <c r="D12" i="3" l="1"/>
  <c r="D9" i="3" s="1"/>
  <c r="O51" i="3"/>
  <c r="O9" i="3" l="1"/>
</calcChain>
</file>

<file path=xl/sharedStrings.xml><?xml version="1.0" encoding="utf-8"?>
<sst xmlns="http://schemas.openxmlformats.org/spreadsheetml/2006/main" count="174" uniqueCount="62">
  <si>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</si>
  <si>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</si>
  <si>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</si>
  <si>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</si>
  <si>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</si>
  <si>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</si>
  <si>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</si>
  <si>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</si>
  <si>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</si>
  <si>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</si>
  <si>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</si>
  <si>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</si>
  <si>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</si>
  <si>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ответсвенного исполнителя, исполнителя ГРБС</t>
  </si>
  <si>
    <t>Расходы районного бюджета погодам реализации муниципальнйо программы, тыс.рублей</t>
  </si>
  <si>
    <t>всего</t>
  </si>
  <si>
    <t>по годам реализации</t>
  </si>
  <si>
    <t xml:space="preserve">Муниципальная программа Грибановского муниципального района Воронежской области </t>
  </si>
  <si>
    <t>"Обеспечение доступным и комфортным жильем, коммунальными услугами населения Грибановского муниципального района"</t>
  </si>
  <si>
    <t>Подпрограмма 1</t>
  </si>
  <si>
    <t>"Создание условий дляобеспечения доступным и комфортным жильем населения Грибановского муниципального района"</t>
  </si>
  <si>
    <t>Основное мероприятие 1.1.</t>
  </si>
  <si>
    <t xml:space="preserve">Обеспечение жильем молодых семей в Грибановском муниципальном районе </t>
  </si>
  <si>
    <t>Подпрограмма 2</t>
  </si>
  <si>
    <t>"Развитие градостроительной деятельности"</t>
  </si>
  <si>
    <t>Основное мероприятие 2.1.</t>
  </si>
  <si>
    <t xml:space="preserve">Осуществление полномочий по развитию градостроительной деятельности </t>
  </si>
  <si>
    <t>Основное мероприятие 2.2.</t>
  </si>
  <si>
    <t>Подпрограмма 3</t>
  </si>
  <si>
    <t xml:space="preserve">"Создание условий для обеспечения качественными услугами ЖКХ населения Грибановского муниципального района" </t>
  </si>
  <si>
    <t>Основное мероприятие 3.1.</t>
  </si>
  <si>
    <t xml:space="preserve">Создание объектов социального и производственного комплексов, в том числе объектов общегражданского назначения, жилья, инфраструктуры </t>
  </si>
  <si>
    <t>Основное мероприятие 3.2.</t>
  </si>
  <si>
    <t>Модернизация объектов теплоснабжения</t>
  </si>
  <si>
    <t>Подпрограмма 4</t>
  </si>
  <si>
    <t>"Обеспечение жильем квалифицированных врачей, работающих в государственном бюджетном учреждении здравоохранения Воронежской области, расположенном на территории Грибановского муниципального района Воронежской области "</t>
  </si>
  <si>
    <t>Основное мероприятие 4.1.</t>
  </si>
  <si>
    <t xml:space="preserve">Обеспечение жильем вновь прибывших врачей-специалистов с высшим профессиональным образованием </t>
  </si>
  <si>
    <t>Основное мероприятие 4.2.</t>
  </si>
  <si>
    <t xml:space="preserve">Создание системы довузовской профессиональной ориентации школьников Грибановского муниципального района Воронежской области на медицинские специальности с учетом социально - экономических особенностей развития района и потребности во врачебных кадрах с целью управления мотивами выбора ими профессии, выявления интересов, склонностей, способностей учащихся старших классов </t>
  </si>
  <si>
    <t>Основное мероприятие 4.3.</t>
  </si>
  <si>
    <t>Повышение престижа и социальной значимости врача</t>
  </si>
  <si>
    <t>ВСЕГО, в том числе:</t>
  </si>
  <si>
    <t>федеральный бюджет</t>
  </si>
  <si>
    <t>областной бюджет</t>
  </si>
  <si>
    <t>местный бюджет</t>
  </si>
  <si>
    <t>территориальные государственные внебюджетные фонды</t>
  </si>
  <si>
    <t>юридические лица</t>
  </si>
  <si>
    <t>физические лица</t>
  </si>
  <si>
    <t>Основное мероприятие 3.3.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</si>
  <si>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</si>
  <si>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2025 г.</t>
  </si>
  <si>
    <t>2026 г.</t>
  </si>
  <si>
    <t>Основное мероприятие 3.4.</t>
  </si>
  <si>
    <t>Основное мероприятие 3.5.</t>
  </si>
  <si>
    <t>Основное мероприятие 3.6.</t>
  </si>
  <si>
    <t>Организация деятельности по сбору, накоплению, в том числе раздельному, транспортированию твердых коммунальных отходов</t>
  </si>
  <si>
    <t>Организация экологического воспитания и формирования экологической культуры в области обращения с твердыми коммунальными отходами</t>
  </si>
  <si>
    <t xml:space="preserve">Строительство, реконструкция объектов теплоснабжения
</t>
  </si>
  <si>
    <t>Ремонт объектов теплоэнергетического хозяйства</t>
  </si>
  <si>
    <t xml:space="preserve">Приложение № 1  </t>
  </si>
  <si>
    <t>Расходы районного бюджета на реализацию муниципальной программы Грибановского муниципального района Воронежской области "Обеспечение доступным и комфортным жильем, коммунальными услугами населения                                             Грибановского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</si>
</sst>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4" xfId="0" applyFont="1" applyFill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27"/>
  <sheetViews>
    <sheetView tabSelected="1" view="pageBreakPreview" topLeftCell="A7" zoomScale="75" zoomScaleSheetLayoutView="75" workbookViewId="0">
      <selection activeCell="O16" sqref="O16"/>
    </sheetView>
  </sheetViews>
  <sheetFormatPr defaultRowHeight="15.75" x14ac:dyDescent="0.25"/>
  <cols>
    <col min="1" max="1" width="24.85546875" style="5" customWidth="1"/>
    <col min="2" max="2" width="28.85546875" style="5" customWidth="1"/>
    <col min="3" max="3" width="24.5703125" style="5" customWidth="1"/>
    <col min="4" max="4" width="17.28515625" style="5" customWidth="1"/>
    <col min="5" max="9" width="9.85546875" style="5" bestFit="1" customWidth="1"/>
    <col min="10" max="10" width="12.42578125" style="5" customWidth="1"/>
    <col min="11" max="11" width="9.85546875" style="5" bestFit="1" customWidth="1"/>
    <col min="12" max="12" width="10.5703125" style="5" customWidth="1"/>
    <col min="13" max="13" width="11" style="5" customWidth="1"/>
    <col min="14" max="14" width="10.5703125" style="5" customWidth="1"/>
    <col min="15" max="15" width="10.42578125" style="5" customWidth="1"/>
    <col min="16" max="16" width="11.7109375" style="5" customWidth="1"/>
    <col min="17" max="17" width="12.140625" style="5" customWidth="1"/>
    <col min="18" max="18" width="17.85546875" style="5" customWidth="1"/>
    <col min="19" max="16384" width="9.140625" style="5"/>
  </cols>
  <sheetData>
    <row r="2" spans="1:17" ht="21" customHeight="1" x14ac:dyDescent="0.25">
      <c r="M2" s="37" t="s">
        <v>60</v>
      </c>
      <c r="N2" s="37"/>
      <c r="O2" s="37"/>
      <c r="P2" s="38"/>
      <c r="Q2" s="38"/>
    </row>
    <row r="3" spans="1:17" x14ac:dyDescent="0.25">
      <c r="M3" s="6"/>
      <c r="N3" s="6"/>
      <c r="O3" s="6"/>
    </row>
    <row r="4" spans="1:17" ht="69" customHeight="1" x14ac:dyDescent="0.25">
      <c r="A4" s="46" t="s">
        <v>61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7"/>
      <c r="Q4" s="47"/>
    </row>
    <row r="6" spans="1:17" x14ac:dyDescent="0.25">
      <c r="A6" s="39" t="s">
        <v>11</v>
      </c>
      <c r="B6" s="39" t="s">
        <v>12</v>
      </c>
      <c r="C6" s="39" t="s">
        <v>13</v>
      </c>
      <c r="D6" s="42" t="s">
        <v>14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4"/>
      <c r="Q6" s="45"/>
    </row>
    <row r="7" spans="1:17" x14ac:dyDescent="0.25">
      <c r="A7" s="40"/>
      <c r="B7" s="40"/>
      <c r="C7" s="40"/>
      <c r="D7" s="39" t="s">
        <v>15</v>
      </c>
      <c r="E7" s="42" t="s">
        <v>16</v>
      </c>
      <c r="F7" s="43"/>
      <c r="G7" s="43"/>
      <c r="H7" s="43"/>
      <c r="I7" s="43"/>
      <c r="J7" s="43"/>
      <c r="K7" s="43"/>
      <c r="L7" s="43"/>
      <c r="M7" s="43"/>
      <c r="N7" s="43"/>
      <c r="O7" s="43"/>
      <c r="P7" s="44"/>
      <c r="Q7" s="45"/>
    </row>
    <row r="8" spans="1:17" x14ac:dyDescent="0.25">
      <c r="A8" s="41"/>
      <c r="B8" s="41"/>
      <c r="C8" s="41"/>
      <c r="D8" s="41"/>
      <c r="E8" s="1" t="s">
        <v>0</v>
      </c>
      <c r="F8" s="1" t="s">
        <v>1</v>
      </c>
      <c r="G8" s="1" t="s">
        <v>2</v>
      </c>
      <c r="H8" s="1" t="s">
        <v>3</v>
      </c>
      <c r="I8" s="1" t="s">
        <v>4</v>
      </c>
      <c r="J8" s="1" t="s">
        <v>5</v>
      </c>
      <c r="K8" s="1" t="s">
        <v>6</v>
      </c>
      <c r="L8" s="1" t="s">
        <v>7</v>
      </c>
      <c r="M8" s="1" t="s">
        <v>8</v>
      </c>
      <c r="N8" s="1" t="s">
        <v>9</v>
      </c>
      <c r="O8" s="4" t="s">
        <v>10</v>
      </c>
      <c r="P8" s="2" t="s">
        <v>51</v>
      </c>
      <c r="Q8" s="3" t="s">
        <v>52</v>
      </c>
    </row>
    <row r="9" spans="1:17" ht="17.25" customHeight="1" x14ac:dyDescent="0.25">
      <c r="A9" s="52" t="s">
        <v>17</v>
      </c>
      <c r="B9" s="48" t="s">
        <v>18</v>
      </c>
      <c r="C9" s="8" t="s">
        <v>42</v>
      </c>
      <c r="D9" s="9">
        <f>D10+D11+D12</f>
        <v>197418.15</v>
      </c>
      <c r="E9" s="9">
        <f t="shared" ref="E9:Q9" si="0">E16+E30+E51</f>
        <v>6237.3</v>
      </c>
      <c r="F9" s="9">
        <f t="shared" si="0"/>
        <v>3565.9</v>
      </c>
      <c r="G9" s="9">
        <f t="shared" si="0"/>
        <v>3532.4</v>
      </c>
      <c r="H9" s="9">
        <f t="shared" si="0"/>
        <v>2570.4</v>
      </c>
      <c r="I9" s="9">
        <f t="shared" si="0"/>
        <v>4003.2</v>
      </c>
      <c r="J9" s="9">
        <f t="shared" si="0"/>
        <v>25332.999999999996</v>
      </c>
      <c r="K9" s="9">
        <f t="shared" si="0"/>
        <v>5791.62</v>
      </c>
      <c r="L9" s="9">
        <f t="shared" si="0"/>
        <v>22039.89</v>
      </c>
      <c r="M9" s="9">
        <f t="shared" si="0"/>
        <v>7917.99</v>
      </c>
      <c r="N9" s="9">
        <f t="shared" si="0"/>
        <v>33809.15</v>
      </c>
      <c r="O9" s="10">
        <f t="shared" si="0"/>
        <v>15437.599999999999</v>
      </c>
      <c r="P9" s="10">
        <f t="shared" si="0"/>
        <v>26438.400000000001</v>
      </c>
      <c r="Q9" s="10">
        <f t="shared" si="0"/>
        <v>40741.299999999996</v>
      </c>
    </row>
    <row r="10" spans="1:17" ht="18" customHeight="1" x14ac:dyDescent="0.25">
      <c r="A10" s="53"/>
      <c r="B10" s="49"/>
      <c r="C10" s="11" t="s">
        <v>43</v>
      </c>
      <c r="D10" s="9">
        <f t="shared" ref="D10:D15" si="1">E10+F10+G10+H10+I10+J10+K10+L10+M10+N10+O10+P10+Q10</f>
        <v>14118.899999999998</v>
      </c>
      <c r="E10" s="9">
        <f t="shared" ref="E10:Q13" si="2">E17+E31+E52</f>
        <v>1058.0999999999999</v>
      </c>
      <c r="F10" s="9">
        <f t="shared" si="2"/>
        <v>547.9</v>
      </c>
      <c r="G10" s="9">
        <f t="shared" si="2"/>
        <v>1205.7</v>
      </c>
      <c r="H10" s="9">
        <f t="shared" si="2"/>
        <v>976.5</v>
      </c>
      <c r="I10" s="9">
        <f t="shared" si="2"/>
        <v>1058.0999999999999</v>
      </c>
      <c r="J10" s="9">
        <f t="shared" si="2"/>
        <v>2861.9</v>
      </c>
      <c r="K10" s="9">
        <f t="shared" si="2"/>
        <v>1545.1</v>
      </c>
      <c r="L10" s="9">
        <f t="shared" si="2"/>
        <v>1052.9000000000001</v>
      </c>
      <c r="M10" s="9">
        <f t="shared" si="2"/>
        <v>630.5</v>
      </c>
      <c r="N10" s="9">
        <f t="shared" si="2"/>
        <v>678.4</v>
      </c>
      <c r="O10" s="10">
        <f t="shared" si="2"/>
        <v>1208.7</v>
      </c>
      <c r="P10" s="10">
        <f t="shared" si="2"/>
        <v>644.29999999999995</v>
      </c>
      <c r="Q10" s="10">
        <f t="shared" si="2"/>
        <v>650.79999999999995</v>
      </c>
    </row>
    <row r="11" spans="1:17" ht="18.75" customHeight="1" x14ac:dyDescent="0.25">
      <c r="A11" s="53"/>
      <c r="B11" s="49"/>
      <c r="C11" s="11" t="s">
        <v>44</v>
      </c>
      <c r="D11" s="9">
        <f t="shared" si="1"/>
        <v>161521.51</v>
      </c>
      <c r="E11" s="9">
        <f t="shared" si="2"/>
        <v>3200.5</v>
      </c>
      <c r="F11" s="9">
        <f t="shared" si="2"/>
        <v>1982.9</v>
      </c>
      <c r="G11" s="9">
        <f t="shared" si="2"/>
        <v>832.9</v>
      </c>
      <c r="H11" s="9">
        <f t="shared" si="2"/>
        <v>593.9</v>
      </c>
      <c r="I11" s="9">
        <f t="shared" si="2"/>
        <v>1586.7</v>
      </c>
      <c r="J11" s="9">
        <f t="shared" si="2"/>
        <v>21266.3</v>
      </c>
      <c r="K11" s="9">
        <f t="shared" si="2"/>
        <v>3210.1000000000004</v>
      </c>
      <c r="L11" s="9">
        <f t="shared" si="2"/>
        <v>19117.02</v>
      </c>
      <c r="M11" s="9">
        <f t="shared" si="2"/>
        <v>4839.5</v>
      </c>
      <c r="N11" s="9">
        <f t="shared" si="2"/>
        <v>31112.49</v>
      </c>
      <c r="O11" s="10">
        <f t="shared" si="2"/>
        <v>10212.9</v>
      </c>
      <c r="P11" s="10">
        <f t="shared" si="2"/>
        <v>24475.800000000003</v>
      </c>
      <c r="Q11" s="10">
        <f t="shared" si="2"/>
        <v>39090.5</v>
      </c>
    </row>
    <row r="12" spans="1:17" ht="21.75" customHeight="1" x14ac:dyDescent="0.25">
      <c r="A12" s="54"/>
      <c r="B12" s="50"/>
      <c r="C12" s="11" t="s">
        <v>45</v>
      </c>
      <c r="D12" s="9">
        <f t="shared" si="1"/>
        <v>21777.74</v>
      </c>
      <c r="E12" s="9">
        <f t="shared" si="2"/>
        <v>1978.6999999999998</v>
      </c>
      <c r="F12" s="9">
        <f t="shared" si="2"/>
        <v>1035.0999999999999</v>
      </c>
      <c r="G12" s="9">
        <f t="shared" si="2"/>
        <v>1493.8</v>
      </c>
      <c r="H12" s="9">
        <f t="shared" si="2"/>
        <v>1000</v>
      </c>
      <c r="I12" s="9">
        <f t="shared" si="2"/>
        <v>1358.4</v>
      </c>
      <c r="J12" s="9">
        <f t="shared" si="2"/>
        <v>1204.8</v>
      </c>
      <c r="K12" s="9">
        <f t="shared" si="2"/>
        <v>1036.42</v>
      </c>
      <c r="L12" s="9">
        <f t="shared" si="2"/>
        <v>1869.97</v>
      </c>
      <c r="M12" s="9">
        <f t="shared" si="2"/>
        <v>2447.9899999999998</v>
      </c>
      <c r="N12" s="9">
        <f t="shared" si="2"/>
        <v>2018.2599999999998</v>
      </c>
      <c r="O12" s="10">
        <f t="shared" si="2"/>
        <v>4016</v>
      </c>
      <c r="P12" s="10">
        <f t="shared" si="2"/>
        <v>1318.3</v>
      </c>
      <c r="Q12" s="10">
        <f t="shared" si="2"/>
        <v>1000</v>
      </c>
    </row>
    <row r="13" spans="1:17" ht="52.5" customHeight="1" x14ac:dyDescent="0.25">
      <c r="A13" s="54"/>
      <c r="B13" s="50"/>
      <c r="C13" s="11" t="s">
        <v>46</v>
      </c>
      <c r="D13" s="9">
        <f t="shared" si="1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9">
        <f t="shared" si="2"/>
        <v>0</v>
      </c>
      <c r="J13" s="9">
        <f t="shared" si="2"/>
        <v>0</v>
      </c>
      <c r="K13" s="9">
        <f t="shared" si="2"/>
        <v>0</v>
      </c>
      <c r="L13" s="9">
        <f t="shared" si="2"/>
        <v>0</v>
      </c>
      <c r="M13" s="9">
        <f t="shared" si="2"/>
        <v>0</v>
      </c>
      <c r="N13" s="9">
        <f t="shared" si="2"/>
        <v>0</v>
      </c>
      <c r="O13" s="10">
        <f t="shared" si="2"/>
        <v>0</v>
      </c>
      <c r="P13" s="10">
        <f t="shared" si="2"/>
        <v>0</v>
      </c>
      <c r="Q13" s="12">
        <f t="shared" si="2"/>
        <v>0</v>
      </c>
    </row>
    <row r="14" spans="1:17" ht="19.5" customHeight="1" x14ac:dyDescent="0.25">
      <c r="A14" s="54"/>
      <c r="B14" s="50"/>
      <c r="C14" s="11" t="s">
        <v>47</v>
      </c>
      <c r="D14" s="9">
        <f t="shared" si="1"/>
        <v>0</v>
      </c>
      <c r="E14" s="9">
        <f t="shared" ref="E14:P14" si="3">E21+E35+E56</f>
        <v>0</v>
      </c>
      <c r="F14" s="9">
        <f t="shared" si="3"/>
        <v>0</v>
      </c>
      <c r="G14" s="9">
        <f t="shared" si="3"/>
        <v>0</v>
      </c>
      <c r="H14" s="9">
        <f t="shared" si="3"/>
        <v>0</v>
      </c>
      <c r="I14" s="9">
        <f t="shared" si="3"/>
        <v>0</v>
      </c>
      <c r="J14" s="9">
        <f t="shared" si="3"/>
        <v>0</v>
      </c>
      <c r="K14" s="9">
        <f t="shared" si="3"/>
        <v>0</v>
      </c>
      <c r="L14" s="9">
        <f t="shared" si="3"/>
        <v>0</v>
      </c>
      <c r="M14" s="9">
        <f t="shared" si="3"/>
        <v>0</v>
      </c>
      <c r="N14" s="9">
        <f t="shared" si="3"/>
        <v>0</v>
      </c>
      <c r="O14" s="10">
        <f t="shared" si="3"/>
        <v>0</v>
      </c>
      <c r="P14" s="10">
        <f t="shared" si="3"/>
        <v>0</v>
      </c>
      <c r="Q14" s="13">
        <v>0</v>
      </c>
    </row>
    <row r="15" spans="1:17" ht="19.5" customHeight="1" x14ac:dyDescent="0.25">
      <c r="A15" s="55"/>
      <c r="B15" s="51"/>
      <c r="C15" s="11" t="s">
        <v>48</v>
      </c>
      <c r="D15" s="9">
        <f t="shared" si="1"/>
        <v>0</v>
      </c>
      <c r="E15" s="9">
        <f t="shared" ref="E15:P15" si="4">E22+E36+E57</f>
        <v>0</v>
      </c>
      <c r="F15" s="9">
        <f t="shared" si="4"/>
        <v>0</v>
      </c>
      <c r="G15" s="9">
        <f t="shared" si="4"/>
        <v>0</v>
      </c>
      <c r="H15" s="9">
        <f t="shared" si="4"/>
        <v>0</v>
      </c>
      <c r="I15" s="9">
        <f t="shared" si="4"/>
        <v>0</v>
      </c>
      <c r="J15" s="9">
        <f t="shared" si="4"/>
        <v>0</v>
      </c>
      <c r="K15" s="9">
        <f t="shared" si="4"/>
        <v>0</v>
      </c>
      <c r="L15" s="9">
        <f t="shared" si="4"/>
        <v>0</v>
      </c>
      <c r="M15" s="9">
        <f t="shared" si="4"/>
        <v>0</v>
      </c>
      <c r="N15" s="9">
        <f t="shared" si="4"/>
        <v>0</v>
      </c>
      <c r="O15" s="10">
        <f t="shared" si="4"/>
        <v>0</v>
      </c>
      <c r="P15" s="10">
        <f t="shared" si="4"/>
        <v>0</v>
      </c>
      <c r="Q15" s="13">
        <v>0</v>
      </c>
    </row>
    <row r="16" spans="1:17" ht="18" customHeight="1" x14ac:dyDescent="0.25">
      <c r="A16" s="52" t="s">
        <v>19</v>
      </c>
      <c r="B16" s="48" t="s">
        <v>20</v>
      </c>
      <c r="C16" s="8" t="s">
        <v>42</v>
      </c>
      <c r="D16" s="14">
        <f>D17+D18+D19</f>
        <v>54941.039999999994</v>
      </c>
      <c r="E16" s="14">
        <f t="shared" ref="E16:N16" si="5">E23</f>
        <v>3666.6</v>
      </c>
      <c r="F16" s="14">
        <f t="shared" si="5"/>
        <v>1965.5</v>
      </c>
      <c r="G16" s="14">
        <f t="shared" si="5"/>
        <v>3288.6</v>
      </c>
      <c r="H16" s="14">
        <f t="shared" si="5"/>
        <v>2570.4</v>
      </c>
      <c r="I16" s="14">
        <f t="shared" si="5"/>
        <v>3391.6</v>
      </c>
      <c r="J16" s="14">
        <f t="shared" si="5"/>
        <v>7181.9</v>
      </c>
      <c r="K16" s="14">
        <f t="shared" si="5"/>
        <v>5594.42</v>
      </c>
      <c r="L16" s="14">
        <f t="shared" si="5"/>
        <v>4725.0200000000004</v>
      </c>
      <c r="M16" s="14">
        <f t="shared" si="5"/>
        <v>3780</v>
      </c>
      <c r="N16" s="14">
        <f t="shared" si="5"/>
        <v>3893.4</v>
      </c>
      <c r="O16" s="15">
        <f>O17+O18+O19</f>
        <v>7219.8</v>
      </c>
      <c r="P16" s="15">
        <f t="shared" ref="P16:Q16" si="6">P17+P18+P19</f>
        <v>3820.7</v>
      </c>
      <c r="Q16" s="15">
        <f t="shared" si="6"/>
        <v>3843.1000000000004</v>
      </c>
    </row>
    <row r="17" spans="1:17" ht="19.5" customHeight="1" x14ac:dyDescent="0.25">
      <c r="A17" s="53"/>
      <c r="B17" s="49"/>
      <c r="C17" s="11" t="s">
        <v>43</v>
      </c>
      <c r="D17" s="14">
        <f t="shared" ref="D17:D22" si="7">E17+F17+G17+H17+I17+J17+K17+L17+M17+N17+O17+P17+Q17</f>
        <v>14118.899999999998</v>
      </c>
      <c r="E17" s="14">
        <f t="shared" ref="E17:P22" si="8">E24</f>
        <v>1058.0999999999999</v>
      </c>
      <c r="F17" s="14">
        <f t="shared" si="8"/>
        <v>547.9</v>
      </c>
      <c r="G17" s="14">
        <f t="shared" si="8"/>
        <v>1205.7</v>
      </c>
      <c r="H17" s="14">
        <f t="shared" si="8"/>
        <v>976.5</v>
      </c>
      <c r="I17" s="14">
        <f t="shared" si="8"/>
        <v>1058.0999999999999</v>
      </c>
      <c r="J17" s="14">
        <f t="shared" si="8"/>
        <v>2861.9</v>
      </c>
      <c r="K17" s="14">
        <f t="shared" si="8"/>
        <v>1545.1</v>
      </c>
      <c r="L17" s="14">
        <f t="shared" si="8"/>
        <v>1052.9000000000001</v>
      </c>
      <c r="M17" s="14">
        <f t="shared" si="8"/>
        <v>630.5</v>
      </c>
      <c r="N17" s="14">
        <f t="shared" si="8"/>
        <v>678.4</v>
      </c>
      <c r="O17" s="15">
        <v>1208.7</v>
      </c>
      <c r="P17" s="15">
        <v>644.29999999999995</v>
      </c>
      <c r="Q17" s="15">
        <v>650.79999999999995</v>
      </c>
    </row>
    <row r="18" spans="1:17" ht="15.75" customHeight="1" x14ac:dyDescent="0.25">
      <c r="A18" s="53"/>
      <c r="B18" s="49"/>
      <c r="C18" s="11" t="s">
        <v>44</v>
      </c>
      <c r="D18" s="14">
        <f t="shared" si="7"/>
        <v>26430.720000000001</v>
      </c>
      <c r="E18" s="14">
        <f t="shared" si="8"/>
        <v>1333.5</v>
      </c>
      <c r="F18" s="14">
        <f t="shared" si="8"/>
        <v>667.6</v>
      </c>
      <c r="G18" s="14">
        <f t="shared" si="8"/>
        <v>832.9</v>
      </c>
      <c r="H18" s="14">
        <f t="shared" si="8"/>
        <v>593.9</v>
      </c>
      <c r="I18" s="14">
        <f t="shared" si="8"/>
        <v>1333.5</v>
      </c>
      <c r="J18" s="14">
        <f t="shared" si="8"/>
        <v>3320</v>
      </c>
      <c r="K18" s="14">
        <f t="shared" si="8"/>
        <v>3046.3</v>
      </c>
      <c r="L18" s="14">
        <f t="shared" si="8"/>
        <v>2634.32</v>
      </c>
      <c r="M18" s="14">
        <f t="shared" si="8"/>
        <v>2149.5</v>
      </c>
      <c r="N18" s="14">
        <f t="shared" si="8"/>
        <v>2139.4</v>
      </c>
      <c r="O18" s="15">
        <v>4011.1</v>
      </c>
      <c r="P18" s="15">
        <v>2176.4</v>
      </c>
      <c r="Q18" s="15">
        <v>2192.3000000000002</v>
      </c>
    </row>
    <row r="19" spans="1:17" ht="17.25" customHeight="1" x14ac:dyDescent="0.25">
      <c r="A19" s="54"/>
      <c r="B19" s="50"/>
      <c r="C19" s="11" t="s">
        <v>45</v>
      </c>
      <c r="D19" s="14">
        <f t="shared" si="7"/>
        <v>14391.42</v>
      </c>
      <c r="E19" s="14">
        <f t="shared" si="8"/>
        <v>1275</v>
      </c>
      <c r="F19" s="14">
        <f t="shared" si="8"/>
        <v>750</v>
      </c>
      <c r="G19" s="14">
        <f t="shared" si="8"/>
        <v>1250</v>
      </c>
      <c r="H19" s="14">
        <f t="shared" si="8"/>
        <v>1000</v>
      </c>
      <c r="I19" s="14">
        <f t="shared" si="8"/>
        <v>1000</v>
      </c>
      <c r="J19" s="14">
        <f t="shared" si="8"/>
        <v>1000</v>
      </c>
      <c r="K19" s="14">
        <f t="shared" si="8"/>
        <v>1003.02</v>
      </c>
      <c r="L19" s="14">
        <f t="shared" si="8"/>
        <v>1037.8</v>
      </c>
      <c r="M19" s="14">
        <f t="shared" si="8"/>
        <v>1000</v>
      </c>
      <c r="N19" s="14">
        <f t="shared" si="8"/>
        <v>1075.5999999999999</v>
      </c>
      <c r="O19" s="15">
        <v>2000</v>
      </c>
      <c r="P19" s="15">
        <f t="shared" si="8"/>
        <v>1000</v>
      </c>
      <c r="Q19" s="15">
        <v>1000</v>
      </c>
    </row>
    <row r="20" spans="1:17" ht="46.5" customHeight="1" x14ac:dyDescent="0.25">
      <c r="A20" s="54"/>
      <c r="B20" s="50"/>
      <c r="C20" s="11" t="s">
        <v>46</v>
      </c>
      <c r="D20" s="14">
        <f t="shared" si="7"/>
        <v>0</v>
      </c>
      <c r="E20" s="9">
        <f t="shared" si="8"/>
        <v>0</v>
      </c>
      <c r="F20" s="9">
        <f t="shared" si="8"/>
        <v>0</v>
      </c>
      <c r="G20" s="9">
        <f t="shared" si="8"/>
        <v>0</v>
      </c>
      <c r="H20" s="9">
        <f t="shared" si="8"/>
        <v>0</v>
      </c>
      <c r="I20" s="9">
        <f t="shared" si="8"/>
        <v>0</v>
      </c>
      <c r="J20" s="9">
        <f t="shared" si="8"/>
        <v>0</v>
      </c>
      <c r="K20" s="9">
        <f t="shared" si="8"/>
        <v>0</v>
      </c>
      <c r="L20" s="9">
        <f t="shared" si="8"/>
        <v>0</v>
      </c>
      <c r="M20" s="9">
        <f t="shared" si="8"/>
        <v>0</v>
      </c>
      <c r="N20" s="9">
        <f t="shared" si="8"/>
        <v>0</v>
      </c>
      <c r="O20" s="10">
        <f t="shared" si="8"/>
        <v>0</v>
      </c>
      <c r="P20" s="10">
        <f t="shared" si="8"/>
        <v>0</v>
      </c>
      <c r="Q20" s="16">
        <v>0</v>
      </c>
    </row>
    <row r="21" spans="1:17" ht="16.5" customHeight="1" x14ac:dyDescent="0.25">
      <c r="A21" s="54"/>
      <c r="B21" s="50"/>
      <c r="C21" s="11" t="s">
        <v>47</v>
      </c>
      <c r="D21" s="14">
        <f t="shared" si="7"/>
        <v>0</v>
      </c>
      <c r="E21" s="9">
        <f t="shared" si="8"/>
        <v>0</v>
      </c>
      <c r="F21" s="9">
        <f t="shared" si="8"/>
        <v>0</v>
      </c>
      <c r="G21" s="9">
        <f t="shared" si="8"/>
        <v>0</v>
      </c>
      <c r="H21" s="9">
        <f t="shared" si="8"/>
        <v>0</v>
      </c>
      <c r="I21" s="9">
        <f t="shared" si="8"/>
        <v>0</v>
      </c>
      <c r="J21" s="9">
        <f t="shared" si="8"/>
        <v>0</v>
      </c>
      <c r="K21" s="9">
        <f t="shared" si="8"/>
        <v>0</v>
      </c>
      <c r="L21" s="9">
        <f t="shared" si="8"/>
        <v>0</v>
      </c>
      <c r="M21" s="9">
        <f t="shared" si="8"/>
        <v>0</v>
      </c>
      <c r="N21" s="9">
        <f t="shared" si="8"/>
        <v>0</v>
      </c>
      <c r="O21" s="10">
        <f t="shared" si="8"/>
        <v>0</v>
      </c>
      <c r="P21" s="10">
        <f t="shared" si="8"/>
        <v>0</v>
      </c>
      <c r="Q21" s="16">
        <v>0</v>
      </c>
    </row>
    <row r="22" spans="1:17" ht="18" customHeight="1" x14ac:dyDescent="0.25">
      <c r="A22" s="55"/>
      <c r="B22" s="51"/>
      <c r="C22" s="11" t="s">
        <v>48</v>
      </c>
      <c r="D22" s="14">
        <f t="shared" si="7"/>
        <v>0</v>
      </c>
      <c r="E22" s="9">
        <f t="shared" si="8"/>
        <v>0</v>
      </c>
      <c r="F22" s="9">
        <f t="shared" si="8"/>
        <v>0</v>
      </c>
      <c r="G22" s="9">
        <f t="shared" si="8"/>
        <v>0</v>
      </c>
      <c r="H22" s="9">
        <f t="shared" si="8"/>
        <v>0</v>
      </c>
      <c r="I22" s="9">
        <f t="shared" si="8"/>
        <v>0</v>
      </c>
      <c r="J22" s="9">
        <f t="shared" si="8"/>
        <v>0</v>
      </c>
      <c r="K22" s="9">
        <f t="shared" si="8"/>
        <v>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10">
        <f t="shared" si="8"/>
        <v>0</v>
      </c>
      <c r="P22" s="10">
        <f t="shared" si="8"/>
        <v>0</v>
      </c>
      <c r="Q22" s="16">
        <v>0</v>
      </c>
    </row>
    <row r="23" spans="1:17" ht="18.75" customHeight="1" x14ac:dyDescent="0.25">
      <c r="A23" s="59" t="s">
        <v>21</v>
      </c>
      <c r="B23" s="56" t="s">
        <v>22</v>
      </c>
      <c r="C23" s="17" t="s">
        <v>42</v>
      </c>
      <c r="D23" s="14">
        <f>D24+D25+D26+D27+D28+D29</f>
        <v>56149.74</v>
      </c>
      <c r="E23" s="14">
        <f t="shared" ref="E23:Q23" si="9">E24+E25+E26+E27+E28+E29</f>
        <v>3666.6</v>
      </c>
      <c r="F23" s="14">
        <f t="shared" si="9"/>
        <v>1965.5</v>
      </c>
      <c r="G23" s="14">
        <f t="shared" si="9"/>
        <v>3288.6</v>
      </c>
      <c r="H23" s="14">
        <f t="shared" si="9"/>
        <v>2570.4</v>
      </c>
      <c r="I23" s="14">
        <f t="shared" si="9"/>
        <v>3391.6</v>
      </c>
      <c r="J23" s="14">
        <f t="shared" si="9"/>
        <v>7181.9</v>
      </c>
      <c r="K23" s="14">
        <f t="shared" si="9"/>
        <v>5594.42</v>
      </c>
      <c r="L23" s="14">
        <f t="shared" si="9"/>
        <v>4725.0200000000004</v>
      </c>
      <c r="M23" s="14">
        <f t="shared" si="9"/>
        <v>3780</v>
      </c>
      <c r="N23" s="14">
        <f t="shared" si="9"/>
        <v>3893.4</v>
      </c>
      <c r="O23" s="15">
        <f t="shared" si="9"/>
        <v>8428.5</v>
      </c>
      <c r="P23" s="15">
        <f t="shared" si="9"/>
        <v>3820.7</v>
      </c>
      <c r="Q23" s="15">
        <f t="shared" si="9"/>
        <v>3843.1</v>
      </c>
    </row>
    <row r="24" spans="1:17" ht="18" customHeight="1" x14ac:dyDescent="0.25">
      <c r="A24" s="54"/>
      <c r="B24" s="57"/>
      <c r="C24" s="18" t="s">
        <v>43</v>
      </c>
      <c r="D24" s="19">
        <f t="shared" ref="D24:D29" si="10">E24+F24+G24+H24+I24+J24+K24+L24+M24+N24+O24+P24+Q24</f>
        <v>12823.8</v>
      </c>
      <c r="E24" s="19">
        <v>1058.0999999999999</v>
      </c>
      <c r="F24" s="19">
        <v>547.9</v>
      </c>
      <c r="G24" s="19">
        <v>1205.7</v>
      </c>
      <c r="H24" s="19">
        <v>976.5</v>
      </c>
      <c r="I24" s="19">
        <v>1058.0999999999999</v>
      </c>
      <c r="J24" s="19">
        <v>2861.9</v>
      </c>
      <c r="K24" s="19">
        <v>1545.1</v>
      </c>
      <c r="L24" s="19">
        <v>1052.9000000000001</v>
      </c>
      <c r="M24" s="19">
        <v>630.5</v>
      </c>
      <c r="N24" s="19">
        <v>678.4</v>
      </c>
      <c r="O24" s="20">
        <v>1208.7</v>
      </c>
      <c r="P24" s="20">
        <v>0</v>
      </c>
      <c r="Q24" s="21">
        <v>0</v>
      </c>
    </row>
    <row r="25" spans="1:17" ht="17.25" customHeight="1" x14ac:dyDescent="0.25">
      <c r="A25" s="54"/>
      <c r="B25" s="57"/>
      <c r="C25" s="18" t="s">
        <v>44</v>
      </c>
      <c r="D25" s="19">
        <f t="shared" si="10"/>
        <v>28934.52</v>
      </c>
      <c r="E25" s="19">
        <v>1333.5</v>
      </c>
      <c r="F25" s="19">
        <v>667.6</v>
      </c>
      <c r="G25" s="19">
        <v>832.9</v>
      </c>
      <c r="H25" s="19">
        <v>593.9</v>
      </c>
      <c r="I25" s="19">
        <v>1333.5</v>
      </c>
      <c r="J25" s="19">
        <v>3320</v>
      </c>
      <c r="K25" s="19">
        <v>3046.3</v>
      </c>
      <c r="L25" s="19">
        <v>2634.32</v>
      </c>
      <c r="M25" s="19">
        <v>2149.5</v>
      </c>
      <c r="N25" s="19">
        <v>2139.4</v>
      </c>
      <c r="O25" s="22">
        <v>5219.8</v>
      </c>
      <c r="P25" s="22">
        <v>2820.7</v>
      </c>
      <c r="Q25" s="22">
        <v>2843.1</v>
      </c>
    </row>
    <row r="26" spans="1:17" ht="17.25" customHeight="1" x14ac:dyDescent="0.25">
      <c r="A26" s="54"/>
      <c r="B26" s="57"/>
      <c r="C26" s="18" t="s">
        <v>45</v>
      </c>
      <c r="D26" s="19">
        <f t="shared" si="10"/>
        <v>14391.42</v>
      </c>
      <c r="E26" s="23">
        <v>1275</v>
      </c>
      <c r="F26" s="23">
        <v>750</v>
      </c>
      <c r="G26" s="23">
        <v>1250</v>
      </c>
      <c r="H26" s="23">
        <v>1000</v>
      </c>
      <c r="I26" s="23">
        <v>1000</v>
      </c>
      <c r="J26" s="23">
        <v>1000</v>
      </c>
      <c r="K26" s="23">
        <v>1003.02</v>
      </c>
      <c r="L26" s="23">
        <v>1037.8</v>
      </c>
      <c r="M26" s="23">
        <v>1000</v>
      </c>
      <c r="N26" s="23">
        <f>1000+75.6</f>
        <v>1075.5999999999999</v>
      </c>
      <c r="O26" s="22">
        <v>2000</v>
      </c>
      <c r="P26" s="22">
        <v>1000</v>
      </c>
      <c r="Q26" s="22">
        <v>1000</v>
      </c>
    </row>
    <row r="27" spans="1:17" ht="18" customHeight="1" x14ac:dyDescent="0.25">
      <c r="A27" s="54"/>
      <c r="B27" s="57"/>
      <c r="C27" s="18" t="s">
        <v>46</v>
      </c>
      <c r="D27" s="19">
        <f t="shared" si="10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20">
        <v>0</v>
      </c>
      <c r="P27" s="24">
        <v>0</v>
      </c>
      <c r="Q27" s="21">
        <v>0</v>
      </c>
    </row>
    <row r="28" spans="1:17" ht="19.5" customHeight="1" x14ac:dyDescent="0.25">
      <c r="A28" s="54"/>
      <c r="B28" s="57"/>
      <c r="C28" s="18" t="s">
        <v>47</v>
      </c>
      <c r="D28" s="19">
        <f t="shared" si="10"/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6">
        <v>0</v>
      </c>
      <c r="P28" s="24">
        <v>0</v>
      </c>
      <c r="Q28" s="21">
        <v>0</v>
      </c>
    </row>
    <row r="29" spans="1:17" ht="18" customHeight="1" x14ac:dyDescent="0.25">
      <c r="A29" s="55"/>
      <c r="B29" s="58"/>
      <c r="C29" s="18" t="s">
        <v>48</v>
      </c>
      <c r="D29" s="19">
        <f t="shared" si="10"/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6">
        <v>0</v>
      </c>
      <c r="P29" s="24">
        <v>0</v>
      </c>
      <c r="Q29" s="21">
        <v>0</v>
      </c>
    </row>
    <row r="30" spans="1:17" ht="18.75" customHeight="1" x14ac:dyDescent="0.25">
      <c r="A30" s="52" t="s">
        <v>23</v>
      </c>
      <c r="B30" s="60" t="s">
        <v>24</v>
      </c>
      <c r="C30" s="8" t="s">
        <v>42</v>
      </c>
      <c r="D30" s="9">
        <f>D32+D33</f>
        <v>6023.4</v>
      </c>
      <c r="E30" s="9">
        <f t="shared" ref="E30:P30" si="11">E31+E32+E33+E34+E35+E36</f>
        <v>243.8</v>
      </c>
      <c r="F30" s="9">
        <f t="shared" si="11"/>
        <v>1600.4</v>
      </c>
      <c r="G30" s="9">
        <f t="shared" si="11"/>
        <v>243.8</v>
      </c>
      <c r="H30" s="9">
        <f t="shared" si="11"/>
        <v>0</v>
      </c>
      <c r="I30" s="9">
        <f t="shared" si="11"/>
        <v>611.59999999999991</v>
      </c>
      <c r="J30" s="9">
        <f t="shared" si="11"/>
        <v>578.70000000000005</v>
      </c>
      <c r="K30" s="9">
        <f t="shared" si="11"/>
        <v>197.20000000000002</v>
      </c>
      <c r="L30" s="9">
        <f t="shared" si="11"/>
        <v>1942.9099999999999</v>
      </c>
      <c r="M30" s="9">
        <f>M31+M32+M33</f>
        <v>0</v>
      </c>
      <c r="N30" s="9">
        <f t="shared" si="11"/>
        <v>488.59</v>
      </c>
      <c r="O30" s="10">
        <f t="shared" si="11"/>
        <v>116.4</v>
      </c>
      <c r="P30" s="10">
        <f t="shared" si="11"/>
        <v>0</v>
      </c>
      <c r="Q30" s="27">
        <v>0</v>
      </c>
    </row>
    <row r="31" spans="1:17" ht="19.5" customHeight="1" x14ac:dyDescent="0.25">
      <c r="A31" s="53"/>
      <c r="B31" s="61"/>
      <c r="C31" s="11" t="s">
        <v>43</v>
      </c>
      <c r="D31" s="9">
        <f t="shared" ref="D31:D36" si="12">E31+F31+G31+H31+I31+J31+K31+L31+M31+N31+O31+P31+Q31</f>
        <v>0</v>
      </c>
      <c r="E31" s="9">
        <f>E38+E45</f>
        <v>0</v>
      </c>
      <c r="F31" s="9">
        <f t="shared" ref="F31:P31" si="13">F38+F45</f>
        <v>0</v>
      </c>
      <c r="G31" s="9">
        <f t="shared" si="13"/>
        <v>0</v>
      </c>
      <c r="H31" s="9">
        <f t="shared" si="13"/>
        <v>0</v>
      </c>
      <c r="I31" s="9">
        <f t="shared" si="13"/>
        <v>0</v>
      </c>
      <c r="J31" s="9">
        <f t="shared" si="13"/>
        <v>0</v>
      </c>
      <c r="K31" s="9">
        <f t="shared" si="13"/>
        <v>0</v>
      </c>
      <c r="L31" s="9">
        <f t="shared" si="13"/>
        <v>0</v>
      </c>
      <c r="M31" s="9">
        <f t="shared" si="13"/>
        <v>0</v>
      </c>
      <c r="N31" s="9">
        <f t="shared" si="13"/>
        <v>0</v>
      </c>
      <c r="O31" s="10">
        <f t="shared" si="13"/>
        <v>0</v>
      </c>
      <c r="P31" s="10">
        <f t="shared" si="13"/>
        <v>0</v>
      </c>
      <c r="Q31" s="27">
        <v>0</v>
      </c>
    </row>
    <row r="32" spans="1:17" ht="18.75" customHeight="1" x14ac:dyDescent="0.25">
      <c r="A32" s="53"/>
      <c r="B32" s="61"/>
      <c r="C32" s="11" t="s">
        <v>44</v>
      </c>
      <c r="D32" s="9">
        <f t="shared" si="12"/>
        <v>3676.79</v>
      </c>
      <c r="E32" s="9">
        <f>E39+E46</f>
        <v>0</v>
      </c>
      <c r="F32" s="9">
        <f t="shared" ref="F32:L32" si="14">F39+F46</f>
        <v>1315.3</v>
      </c>
      <c r="G32" s="9">
        <f t="shared" si="14"/>
        <v>0</v>
      </c>
      <c r="H32" s="9">
        <f t="shared" si="14"/>
        <v>0</v>
      </c>
      <c r="I32" s="9">
        <f t="shared" si="14"/>
        <v>253.2</v>
      </c>
      <c r="J32" s="9">
        <f t="shared" si="14"/>
        <v>549.70000000000005</v>
      </c>
      <c r="K32" s="9">
        <f t="shared" si="14"/>
        <v>163.80000000000001</v>
      </c>
      <c r="L32" s="9">
        <f t="shared" si="14"/>
        <v>1394.79</v>
      </c>
      <c r="M32" s="9">
        <f>M39</f>
        <v>0</v>
      </c>
      <c r="N32" s="9">
        <f>N39</f>
        <v>0</v>
      </c>
      <c r="O32" s="10">
        <v>0</v>
      </c>
      <c r="P32" s="10">
        <f>P39+P46</f>
        <v>0</v>
      </c>
      <c r="Q32" s="27">
        <v>0</v>
      </c>
    </row>
    <row r="33" spans="1:17" ht="18.75" customHeight="1" x14ac:dyDescent="0.25">
      <c r="A33" s="54"/>
      <c r="B33" s="57"/>
      <c r="C33" s="11" t="s">
        <v>45</v>
      </c>
      <c r="D33" s="9">
        <f t="shared" si="12"/>
        <v>2346.61</v>
      </c>
      <c r="E33" s="9">
        <f>E40+E47</f>
        <v>243.8</v>
      </c>
      <c r="F33" s="9">
        <f t="shared" ref="F33:P33" si="15">F40+F47</f>
        <v>285.10000000000002</v>
      </c>
      <c r="G33" s="9">
        <f t="shared" si="15"/>
        <v>243.8</v>
      </c>
      <c r="H33" s="9">
        <f t="shared" si="15"/>
        <v>0</v>
      </c>
      <c r="I33" s="9">
        <f t="shared" si="15"/>
        <v>358.4</v>
      </c>
      <c r="J33" s="9">
        <f t="shared" si="15"/>
        <v>29</v>
      </c>
      <c r="K33" s="9">
        <f t="shared" si="15"/>
        <v>33.4</v>
      </c>
      <c r="L33" s="9">
        <f>L40+L47</f>
        <v>548.12</v>
      </c>
      <c r="M33" s="9">
        <f>M40+M47</f>
        <v>0</v>
      </c>
      <c r="N33" s="9">
        <f t="shared" si="15"/>
        <v>488.59</v>
      </c>
      <c r="O33" s="10">
        <f t="shared" si="15"/>
        <v>116.4</v>
      </c>
      <c r="P33" s="10">
        <f t="shared" si="15"/>
        <v>0</v>
      </c>
      <c r="Q33" s="27">
        <v>0</v>
      </c>
    </row>
    <row r="34" spans="1:17" ht="54" customHeight="1" x14ac:dyDescent="0.25">
      <c r="A34" s="54"/>
      <c r="B34" s="57"/>
      <c r="C34" s="11" t="s">
        <v>46</v>
      </c>
      <c r="D34" s="9">
        <f t="shared" si="12"/>
        <v>0</v>
      </c>
      <c r="E34" s="9">
        <f>E41+E48</f>
        <v>0</v>
      </c>
      <c r="F34" s="9">
        <f t="shared" ref="F34:P34" si="16">F41+F48</f>
        <v>0</v>
      </c>
      <c r="G34" s="9">
        <f t="shared" si="16"/>
        <v>0</v>
      </c>
      <c r="H34" s="9">
        <f t="shared" si="16"/>
        <v>0</v>
      </c>
      <c r="I34" s="9">
        <f t="shared" si="16"/>
        <v>0</v>
      </c>
      <c r="J34" s="9">
        <f t="shared" si="16"/>
        <v>0</v>
      </c>
      <c r="K34" s="9">
        <f t="shared" si="16"/>
        <v>0</v>
      </c>
      <c r="L34" s="9">
        <f>L41+L48</f>
        <v>0</v>
      </c>
      <c r="M34" s="9">
        <f t="shared" si="16"/>
        <v>0</v>
      </c>
      <c r="N34" s="9">
        <f t="shared" si="16"/>
        <v>0</v>
      </c>
      <c r="O34" s="10">
        <f t="shared" si="16"/>
        <v>0</v>
      </c>
      <c r="P34" s="10">
        <f t="shared" si="16"/>
        <v>0</v>
      </c>
      <c r="Q34" s="27">
        <v>0</v>
      </c>
    </row>
    <row r="35" spans="1:17" ht="18.75" customHeight="1" x14ac:dyDescent="0.25">
      <c r="A35" s="54"/>
      <c r="B35" s="57"/>
      <c r="C35" s="11" t="s">
        <v>47</v>
      </c>
      <c r="D35" s="9">
        <f t="shared" si="12"/>
        <v>0</v>
      </c>
      <c r="E35" s="9">
        <f t="shared" ref="E35:P35" si="17">E42+E49</f>
        <v>0</v>
      </c>
      <c r="F35" s="9">
        <f t="shared" si="17"/>
        <v>0</v>
      </c>
      <c r="G35" s="9">
        <f t="shared" si="17"/>
        <v>0</v>
      </c>
      <c r="H35" s="9">
        <f t="shared" si="17"/>
        <v>0</v>
      </c>
      <c r="I35" s="9">
        <f t="shared" si="17"/>
        <v>0</v>
      </c>
      <c r="J35" s="9">
        <f t="shared" si="17"/>
        <v>0</v>
      </c>
      <c r="K35" s="9">
        <f t="shared" si="17"/>
        <v>0</v>
      </c>
      <c r="L35" s="9">
        <f>L42+L49</f>
        <v>0</v>
      </c>
      <c r="M35" s="9">
        <f t="shared" si="17"/>
        <v>0</v>
      </c>
      <c r="N35" s="9">
        <f t="shared" si="17"/>
        <v>0</v>
      </c>
      <c r="O35" s="10">
        <f t="shared" si="17"/>
        <v>0</v>
      </c>
      <c r="P35" s="10">
        <f t="shared" si="17"/>
        <v>0</v>
      </c>
      <c r="Q35" s="27">
        <v>0</v>
      </c>
    </row>
    <row r="36" spans="1:17" ht="18" customHeight="1" x14ac:dyDescent="0.25">
      <c r="A36" s="55"/>
      <c r="B36" s="58"/>
      <c r="C36" s="11" t="s">
        <v>48</v>
      </c>
      <c r="D36" s="9">
        <f t="shared" si="12"/>
        <v>0</v>
      </c>
      <c r="E36" s="9">
        <f t="shared" ref="E36:P36" si="18">E43+E50</f>
        <v>0</v>
      </c>
      <c r="F36" s="9">
        <f t="shared" si="18"/>
        <v>0</v>
      </c>
      <c r="G36" s="9">
        <f t="shared" si="18"/>
        <v>0</v>
      </c>
      <c r="H36" s="9">
        <f t="shared" si="18"/>
        <v>0</v>
      </c>
      <c r="I36" s="9">
        <f t="shared" si="18"/>
        <v>0</v>
      </c>
      <c r="J36" s="9">
        <f t="shared" si="18"/>
        <v>0</v>
      </c>
      <c r="K36" s="9">
        <f t="shared" si="18"/>
        <v>0</v>
      </c>
      <c r="L36" s="9">
        <f>L43+L50</f>
        <v>0</v>
      </c>
      <c r="M36" s="9">
        <f t="shared" si="18"/>
        <v>0</v>
      </c>
      <c r="N36" s="9">
        <f t="shared" si="18"/>
        <v>0</v>
      </c>
      <c r="O36" s="10">
        <f t="shared" si="18"/>
        <v>0</v>
      </c>
      <c r="P36" s="10">
        <f t="shared" si="18"/>
        <v>0</v>
      </c>
      <c r="Q36" s="27">
        <v>0</v>
      </c>
    </row>
    <row r="37" spans="1:17" ht="21" customHeight="1" x14ac:dyDescent="0.25">
      <c r="A37" s="59" t="s">
        <v>25</v>
      </c>
      <c r="B37" s="56" t="s">
        <v>26</v>
      </c>
      <c r="C37" s="17" t="s">
        <v>42</v>
      </c>
      <c r="D37" s="19">
        <f>D38+D39+D40+D41+D42+D43</f>
        <v>2346.61</v>
      </c>
      <c r="E37" s="19">
        <f>E40</f>
        <v>243.8</v>
      </c>
      <c r="F37" s="19">
        <f t="shared" ref="F37:L37" si="19">F40</f>
        <v>285.10000000000002</v>
      </c>
      <c r="G37" s="19">
        <f t="shared" si="19"/>
        <v>243.8</v>
      </c>
      <c r="H37" s="19">
        <f t="shared" si="19"/>
        <v>0</v>
      </c>
      <c r="I37" s="19">
        <f t="shared" si="19"/>
        <v>358.4</v>
      </c>
      <c r="J37" s="19">
        <f t="shared" si="19"/>
        <v>29</v>
      </c>
      <c r="K37" s="19">
        <f t="shared" si="19"/>
        <v>33.4</v>
      </c>
      <c r="L37" s="19">
        <f t="shared" si="19"/>
        <v>548.12</v>
      </c>
      <c r="M37" s="19">
        <v>0</v>
      </c>
      <c r="N37" s="19">
        <f>N38+N39+N40+N41+N42+N43</f>
        <v>488.59</v>
      </c>
      <c r="O37" s="20">
        <f>O38+O39+O40+O41+O42+O43</f>
        <v>116.4</v>
      </c>
      <c r="P37" s="20">
        <f>P38+P39+P40+P41+P42+P43</f>
        <v>0</v>
      </c>
      <c r="Q37" s="28">
        <v>0</v>
      </c>
    </row>
    <row r="38" spans="1:17" ht="15.75" customHeight="1" x14ac:dyDescent="0.25">
      <c r="A38" s="54"/>
      <c r="B38" s="57"/>
      <c r="C38" s="18" t="s">
        <v>43</v>
      </c>
      <c r="D38" s="19">
        <f>E38+F38+G38+H38+I38+J38+K38+L38+M38+N38+O38+P38</f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20">
        <v>0</v>
      </c>
      <c r="P38" s="29">
        <v>0</v>
      </c>
      <c r="Q38" s="28">
        <v>0</v>
      </c>
    </row>
    <row r="39" spans="1:17" ht="15.75" customHeight="1" x14ac:dyDescent="0.25">
      <c r="A39" s="54"/>
      <c r="B39" s="57"/>
      <c r="C39" s="18" t="s">
        <v>44</v>
      </c>
      <c r="D39" s="19">
        <f>E39+F39+G39+H39+I39+J39+K39+L39+M39+N39+O39+P39</f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20">
        <v>0</v>
      </c>
      <c r="P39" s="29">
        <v>0</v>
      </c>
      <c r="Q39" s="28">
        <v>0</v>
      </c>
    </row>
    <row r="40" spans="1:17" ht="15.75" customHeight="1" x14ac:dyDescent="0.25">
      <c r="A40" s="54"/>
      <c r="B40" s="57"/>
      <c r="C40" s="18" t="s">
        <v>45</v>
      </c>
      <c r="D40" s="19">
        <f>E40+F40+G40+H40+I40+J40+K40+L40+M40+N40+O40+P40</f>
        <v>2346.61</v>
      </c>
      <c r="E40" s="19">
        <v>243.8</v>
      </c>
      <c r="F40" s="19">
        <v>285.10000000000002</v>
      </c>
      <c r="G40" s="19">
        <v>243.8</v>
      </c>
      <c r="H40" s="19">
        <v>0</v>
      </c>
      <c r="I40" s="19">
        <v>358.4</v>
      </c>
      <c r="J40" s="19">
        <v>29</v>
      </c>
      <c r="K40" s="19">
        <v>33.4</v>
      </c>
      <c r="L40" s="19">
        <v>548.12</v>
      </c>
      <c r="M40" s="19">
        <v>0</v>
      </c>
      <c r="N40" s="19">
        <v>488.59</v>
      </c>
      <c r="O40" s="20">
        <v>116.4</v>
      </c>
      <c r="P40" s="29">
        <v>0</v>
      </c>
      <c r="Q40" s="28">
        <v>0</v>
      </c>
    </row>
    <row r="41" spans="1:17" ht="54" customHeight="1" x14ac:dyDescent="0.25">
      <c r="A41" s="54"/>
      <c r="B41" s="57"/>
      <c r="C41" s="18" t="s">
        <v>46</v>
      </c>
      <c r="D41" s="19">
        <f>E41+F41+G41+H41+I41+J41+K41+L41+M41+N41+O41</f>
        <v>0</v>
      </c>
      <c r="E41" s="19">
        <f t="shared" ref="E41:O43" si="20">F41+G41+H41+I41+J41+K41+L41+M41+N41+O41+P41</f>
        <v>0</v>
      </c>
      <c r="F41" s="19">
        <f t="shared" si="20"/>
        <v>0</v>
      </c>
      <c r="G41" s="19">
        <f t="shared" si="20"/>
        <v>0</v>
      </c>
      <c r="H41" s="19">
        <f t="shared" si="20"/>
        <v>0</v>
      </c>
      <c r="I41" s="19">
        <f t="shared" si="20"/>
        <v>0</v>
      </c>
      <c r="J41" s="19">
        <f t="shared" si="20"/>
        <v>0</v>
      </c>
      <c r="K41" s="19">
        <f t="shared" si="20"/>
        <v>0</v>
      </c>
      <c r="L41" s="19">
        <f t="shared" si="20"/>
        <v>0</v>
      </c>
      <c r="M41" s="19">
        <f t="shared" si="20"/>
        <v>0</v>
      </c>
      <c r="N41" s="19">
        <f t="shared" si="20"/>
        <v>0</v>
      </c>
      <c r="O41" s="20">
        <f t="shared" si="20"/>
        <v>0</v>
      </c>
      <c r="P41" s="29">
        <v>0</v>
      </c>
      <c r="Q41" s="28">
        <v>0</v>
      </c>
    </row>
    <row r="42" spans="1:17" ht="17.25" customHeight="1" x14ac:dyDescent="0.25">
      <c r="A42" s="54"/>
      <c r="B42" s="57"/>
      <c r="C42" s="18" t="s">
        <v>47</v>
      </c>
      <c r="D42" s="19">
        <f>E42+F42+G42+H42+I42+J42+K42+L42+M42+N42+O42</f>
        <v>0</v>
      </c>
      <c r="E42" s="19">
        <f t="shared" si="20"/>
        <v>0</v>
      </c>
      <c r="F42" s="19">
        <f t="shared" si="20"/>
        <v>0</v>
      </c>
      <c r="G42" s="19">
        <f t="shared" si="20"/>
        <v>0</v>
      </c>
      <c r="H42" s="19">
        <f t="shared" si="20"/>
        <v>0</v>
      </c>
      <c r="I42" s="19">
        <f t="shared" si="20"/>
        <v>0</v>
      </c>
      <c r="J42" s="19">
        <f t="shared" si="20"/>
        <v>0</v>
      </c>
      <c r="K42" s="19">
        <f t="shared" si="20"/>
        <v>0</v>
      </c>
      <c r="L42" s="19">
        <f t="shared" si="20"/>
        <v>0</v>
      </c>
      <c r="M42" s="19">
        <f t="shared" si="20"/>
        <v>0</v>
      </c>
      <c r="N42" s="19">
        <f t="shared" si="20"/>
        <v>0</v>
      </c>
      <c r="O42" s="20">
        <f t="shared" si="20"/>
        <v>0</v>
      </c>
      <c r="P42" s="29">
        <v>0</v>
      </c>
      <c r="Q42" s="28">
        <v>0</v>
      </c>
    </row>
    <row r="43" spans="1:17" ht="16.5" customHeight="1" x14ac:dyDescent="0.25">
      <c r="A43" s="55"/>
      <c r="B43" s="58"/>
      <c r="C43" s="18" t="s">
        <v>48</v>
      </c>
      <c r="D43" s="19">
        <f>E43+F43+G43+H43+I43+J43+K43+L43+M43+N43+O43</f>
        <v>0</v>
      </c>
      <c r="E43" s="19">
        <f t="shared" si="20"/>
        <v>0</v>
      </c>
      <c r="F43" s="19">
        <f t="shared" si="20"/>
        <v>0</v>
      </c>
      <c r="G43" s="19">
        <f t="shared" si="20"/>
        <v>0</v>
      </c>
      <c r="H43" s="19">
        <f t="shared" si="20"/>
        <v>0</v>
      </c>
      <c r="I43" s="19">
        <f t="shared" si="20"/>
        <v>0</v>
      </c>
      <c r="J43" s="19">
        <f t="shared" si="20"/>
        <v>0</v>
      </c>
      <c r="K43" s="19">
        <f t="shared" si="20"/>
        <v>0</v>
      </c>
      <c r="L43" s="19">
        <f t="shared" si="20"/>
        <v>0</v>
      </c>
      <c r="M43" s="19">
        <f t="shared" si="20"/>
        <v>0</v>
      </c>
      <c r="N43" s="19">
        <f t="shared" si="20"/>
        <v>0</v>
      </c>
      <c r="O43" s="20">
        <f t="shared" si="20"/>
        <v>0</v>
      </c>
      <c r="P43" s="29">
        <v>0</v>
      </c>
      <c r="Q43" s="28">
        <v>0</v>
      </c>
    </row>
    <row r="44" spans="1:17" ht="18" customHeight="1" x14ac:dyDescent="0.25">
      <c r="A44" s="59" t="s">
        <v>27</v>
      </c>
      <c r="B44" s="56" t="s">
        <v>50</v>
      </c>
      <c r="C44" s="17" t="s">
        <v>42</v>
      </c>
      <c r="D44" s="23">
        <f>E44+F44+G44+H44+I44+J44+K44+L44+M44+N44+O44+P44</f>
        <v>3676.79</v>
      </c>
      <c r="E44" s="23">
        <f t="shared" ref="E44:P44" si="21">E45+E46+E47+E48+E49+E50</f>
        <v>0</v>
      </c>
      <c r="F44" s="23">
        <f t="shared" si="21"/>
        <v>1315.3</v>
      </c>
      <c r="G44" s="23">
        <f t="shared" si="21"/>
        <v>0</v>
      </c>
      <c r="H44" s="23">
        <f t="shared" si="21"/>
        <v>0</v>
      </c>
      <c r="I44" s="23">
        <f t="shared" si="21"/>
        <v>253.2</v>
      </c>
      <c r="J44" s="23">
        <f t="shared" si="21"/>
        <v>549.70000000000005</v>
      </c>
      <c r="K44" s="23">
        <f t="shared" si="21"/>
        <v>163.80000000000001</v>
      </c>
      <c r="L44" s="23">
        <f t="shared" si="21"/>
        <v>1394.79</v>
      </c>
      <c r="M44" s="23">
        <f t="shared" si="21"/>
        <v>0</v>
      </c>
      <c r="N44" s="23">
        <f t="shared" si="21"/>
        <v>0</v>
      </c>
      <c r="O44" s="30">
        <f t="shared" si="21"/>
        <v>0</v>
      </c>
      <c r="P44" s="30">
        <f t="shared" si="21"/>
        <v>0</v>
      </c>
      <c r="Q44" s="28">
        <v>0</v>
      </c>
    </row>
    <row r="45" spans="1:17" ht="17.25" customHeight="1" x14ac:dyDescent="0.25">
      <c r="A45" s="54"/>
      <c r="B45" s="57"/>
      <c r="C45" s="18" t="s">
        <v>43</v>
      </c>
      <c r="D45" s="23">
        <f>E45+F45+G45+H45+I45+J45+K45+L45+M45+N45+O45+P45</f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30">
        <v>0</v>
      </c>
      <c r="P45" s="29">
        <v>0</v>
      </c>
      <c r="Q45" s="28">
        <v>0</v>
      </c>
    </row>
    <row r="46" spans="1:17" ht="18.75" customHeight="1" x14ac:dyDescent="0.25">
      <c r="A46" s="54"/>
      <c r="B46" s="57"/>
      <c r="C46" s="18" t="s">
        <v>44</v>
      </c>
      <c r="D46" s="23">
        <f>SUM(E46:P46)</f>
        <v>3676.79</v>
      </c>
      <c r="E46" s="23">
        <v>0</v>
      </c>
      <c r="F46" s="23">
        <v>1315.3</v>
      </c>
      <c r="G46" s="23">
        <v>0</v>
      </c>
      <c r="H46" s="23">
        <v>0</v>
      </c>
      <c r="I46" s="23">
        <v>253.2</v>
      </c>
      <c r="J46" s="23">
        <v>549.70000000000005</v>
      </c>
      <c r="K46" s="23">
        <v>163.80000000000001</v>
      </c>
      <c r="L46" s="23">
        <v>1394.79</v>
      </c>
      <c r="M46" s="23">
        <v>0</v>
      </c>
      <c r="N46" s="23">
        <v>0</v>
      </c>
      <c r="O46" s="30">
        <v>0</v>
      </c>
      <c r="P46" s="29">
        <v>0</v>
      </c>
      <c r="Q46" s="28">
        <v>0</v>
      </c>
    </row>
    <row r="47" spans="1:17" ht="18.75" customHeight="1" x14ac:dyDescent="0.25">
      <c r="A47" s="54"/>
      <c r="B47" s="57"/>
      <c r="C47" s="18" t="s">
        <v>45</v>
      </c>
      <c r="D47" s="23">
        <f>E47+F47+G47+H47+I47+J47+K47+L47+M47+N47+O47</f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30">
        <v>0</v>
      </c>
      <c r="P47" s="29">
        <v>0</v>
      </c>
      <c r="Q47" s="28">
        <v>0</v>
      </c>
    </row>
    <row r="48" spans="1:17" ht="54.75" customHeight="1" x14ac:dyDescent="0.25">
      <c r="A48" s="54"/>
      <c r="B48" s="57"/>
      <c r="C48" s="18" t="s">
        <v>46</v>
      </c>
      <c r="D48" s="23">
        <f>E48+F48+G48+H48+I48+J48+K48+L48+M48+N48+O48</f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30">
        <v>0</v>
      </c>
      <c r="P48" s="29">
        <v>0</v>
      </c>
      <c r="Q48" s="28">
        <v>0</v>
      </c>
    </row>
    <row r="49" spans="1:18" ht="18" customHeight="1" x14ac:dyDescent="0.25">
      <c r="A49" s="54"/>
      <c r="B49" s="57"/>
      <c r="C49" s="18" t="s">
        <v>47</v>
      </c>
      <c r="D49" s="23">
        <f>E49+F49+G49+H49+I49+J49+K49+L49+M49+N49+O49</f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30">
        <v>0</v>
      </c>
      <c r="P49" s="29">
        <v>0</v>
      </c>
      <c r="Q49" s="28">
        <v>0</v>
      </c>
    </row>
    <row r="50" spans="1:18" ht="18" customHeight="1" x14ac:dyDescent="0.25">
      <c r="A50" s="55"/>
      <c r="B50" s="58"/>
      <c r="C50" s="18" t="s">
        <v>48</v>
      </c>
      <c r="D50" s="23">
        <f>E50+F50+G50+H50+I50+J50+K50+L50+M50+N50+O50</f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30">
        <v>0</v>
      </c>
      <c r="P50" s="29">
        <v>0</v>
      </c>
      <c r="Q50" s="28">
        <v>0</v>
      </c>
    </row>
    <row r="51" spans="1:18" ht="18.75" customHeight="1" x14ac:dyDescent="0.25">
      <c r="A51" s="52" t="s">
        <v>28</v>
      </c>
      <c r="B51" s="52" t="s">
        <v>29</v>
      </c>
      <c r="C51" s="31" t="s">
        <v>42</v>
      </c>
      <c r="D51" s="32">
        <f>D53+D54</f>
        <v>136453.71</v>
      </c>
      <c r="E51" s="32">
        <f t="shared" ref="E51:Q51" si="22">E52+E53+E54+E55+E56+E57</f>
        <v>2326.9</v>
      </c>
      <c r="F51" s="32">
        <f t="shared" si="22"/>
        <v>0</v>
      </c>
      <c r="G51" s="32">
        <f t="shared" si="22"/>
        <v>0</v>
      </c>
      <c r="H51" s="32">
        <f t="shared" si="22"/>
        <v>0</v>
      </c>
      <c r="I51" s="32">
        <f t="shared" si="22"/>
        <v>0</v>
      </c>
      <c r="J51" s="32">
        <f t="shared" si="22"/>
        <v>17572.399999999998</v>
      </c>
      <c r="K51" s="32">
        <f t="shared" si="22"/>
        <v>0</v>
      </c>
      <c r="L51" s="32">
        <f t="shared" si="22"/>
        <v>15371.96</v>
      </c>
      <c r="M51" s="32">
        <f t="shared" si="22"/>
        <v>4137.99</v>
      </c>
      <c r="N51" s="32">
        <f t="shared" si="22"/>
        <v>29427.16</v>
      </c>
      <c r="O51" s="33">
        <f t="shared" si="22"/>
        <v>8101.4</v>
      </c>
      <c r="P51" s="33">
        <f t="shared" si="22"/>
        <v>22617.7</v>
      </c>
      <c r="Q51" s="33">
        <f t="shared" si="22"/>
        <v>36898.199999999997</v>
      </c>
      <c r="R51" s="7"/>
    </row>
    <row r="52" spans="1:18" ht="20.25" customHeight="1" x14ac:dyDescent="0.25">
      <c r="A52" s="53"/>
      <c r="B52" s="53"/>
      <c r="C52" s="34" t="s">
        <v>43</v>
      </c>
      <c r="D52" s="16">
        <f>D59+D66+D73</f>
        <v>0</v>
      </c>
      <c r="E52" s="16">
        <f t="shared" ref="E52:O52" si="23">E59+E66</f>
        <v>0</v>
      </c>
      <c r="F52" s="16">
        <f t="shared" si="23"/>
        <v>0</v>
      </c>
      <c r="G52" s="16">
        <f t="shared" si="23"/>
        <v>0</v>
      </c>
      <c r="H52" s="16">
        <f t="shared" si="23"/>
        <v>0</v>
      </c>
      <c r="I52" s="16">
        <f t="shared" si="23"/>
        <v>0</v>
      </c>
      <c r="J52" s="16">
        <f t="shared" si="23"/>
        <v>0</v>
      </c>
      <c r="K52" s="16">
        <f t="shared" si="23"/>
        <v>0</v>
      </c>
      <c r="L52" s="16">
        <f t="shared" si="23"/>
        <v>0</v>
      </c>
      <c r="M52" s="16">
        <v>0</v>
      </c>
      <c r="N52" s="16">
        <f t="shared" si="23"/>
        <v>0</v>
      </c>
      <c r="O52" s="35">
        <f t="shared" si="23"/>
        <v>0</v>
      </c>
      <c r="P52" s="35">
        <v>0</v>
      </c>
      <c r="Q52" s="16">
        <v>0</v>
      </c>
    </row>
    <row r="53" spans="1:18" ht="20.25" customHeight="1" x14ac:dyDescent="0.25">
      <c r="A53" s="53"/>
      <c r="B53" s="53"/>
      <c r="C53" s="34" t="s">
        <v>44</v>
      </c>
      <c r="D53" s="32">
        <f>D60+D67+D74+D81+D88+D95</f>
        <v>131414</v>
      </c>
      <c r="E53" s="32">
        <f t="shared" ref="E53:Q53" si="24">E60+E67+E74+E81+E88+E95</f>
        <v>1867</v>
      </c>
      <c r="F53" s="32">
        <f t="shared" si="24"/>
        <v>0</v>
      </c>
      <c r="G53" s="32">
        <f t="shared" si="24"/>
        <v>0</v>
      </c>
      <c r="H53" s="32">
        <f t="shared" si="24"/>
        <v>0</v>
      </c>
      <c r="I53" s="32">
        <f t="shared" si="24"/>
        <v>0</v>
      </c>
      <c r="J53" s="32">
        <f t="shared" si="24"/>
        <v>17396.599999999999</v>
      </c>
      <c r="K53" s="32">
        <f t="shared" si="24"/>
        <v>0</v>
      </c>
      <c r="L53" s="32">
        <f t="shared" si="24"/>
        <v>15087.91</v>
      </c>
      <c r="M53" s="32">
        <f t="shared" si="24"/>
        <v>2690</v>
      </c>
      <c r="N53" s="32">
        <f t="shared" si="24"/>
        <v>28973.09</v>
      </c>
      <c r="O53" s="32">
        <f t="shared" si="24"/>
        <v>6201.8</v>
      </c>
      <c r="P53" s="32">
        <f t="shared" si="24"/>
        <v>22299.4</v>
      </c>
      <c r="Q53" s="32">
        <f t="shared" si="24"/>
        <v>36898.199999999997</v>
      </c>
    </row>
    <row r="54" spans="1:18" ht="18" customHeight="1" x14ac:dyDescent="0.25">
      <c r="A54" s="53"/>
      <c r="B54" s="53"/>
      <c r="C54" s="34" t="s">
        <v>45</v>
      </c>
      <c r="D54" s="32">
        <f>D61+D68+D75+D82+D89+D96</f>
        <v>5039.71</v>
      </c>
      <c r="E54" s="32">
        <f t="shared" ref="E54:Q54" si="25">E61+E68+E75+E82+E89+E96</f>
        <v>459.9</v>
      </c>
      <c r="F54" s="32">
        <f t="shared" si="25"/>
        <v>0</v>
      </c>
      <c r="G54" s="32">
        <f t="shared" si="25"/>
        <v>0</v>
      </c>
      <c r="H54" s="32">
        <f t="shared" si="25"/>
        <v>0</v>
      </c>
      <c r="I54" s="32">
        <f t="shared" si="25"/>
        <v>0</v>
      </c>
      <c r="J54" s="32">
        <f t="shared" si="25"/>
        <v>175.8</v>
      </c>
      <c r="K54" s="32">
        <f t="shared" si="25"/>
        <v>0</v>
      </c>
      <c r="L54" s="32">
        <f t="shared" si="25"/>
        <v>284.05</v>
      </c>
      <c r="M54" s="32">
        <f t="shared" si="25"/>
        <v>1447.99</v>
      </c>
      <c r="N54" s="32">
        <f t="shared" si="25"/>
        <v>454.07</v>
      </c>
      <c r="O54" s="32">
        <f t="shared" si="25"/>
        <v>1899.6</v>
      </c>
      <c r="P54" s="32">
        <f t="shared" si="25"/>
        <v>318.3</v>
      </c>
      <c r="Q54" s="32">
        <f t="shared" si="25"/>
        <v>0</v>
      </c>
    </row>
    <row r="55" spans="1:18" ht="53.25" customHeight="1" x14ac:dyDescent="0.25">
      <c r="A55" s="53"/>
      <c r="B55" s="53"/>
      <c r="C55" s="34" t="s">
        <v>46</v>
      </c>
      <c r="D55" s="32">
        <f t="shared" ref="D55:O57" si="26">D62+D69</f>
        <v>0</v>
      </c>
      <c r="E55" s="32">
        <f t="shared" si="26"/>
        <v>0</v>
      </c>
      <c r="F55" s="32">
        <f t="shared" si="26"/>
        <v>0</v>
      </c>
      <c r="G55" s="32">
        <f t="shared" si="26"/>
        <v>0</v>
      </c>
      <c r="H55" s="32">
        <f t="shared" si="26"/>
        <v>0</v>
      </c>
      <c r="I55" s="32">
        <f t="shared" si="26"/>
        <v>0</v>
      </c>
      <c r="J55" s="32">
        <f t="shared" si="26"/>
        <v>0</v>
      </c>
      <c r="K55" s="32">
        <f t="shared" si="26"/>
        <v>0</v>
      </c>
      <c r="L55" s="32">
        <f t="shared" si="26"/>
        <v>0</v>
      </c>
      <c r="M55" s="32">
        <f t="shared" si="26"/>
        <v>0</v>
      </c>
      <c r="N55" s="32">
        <f t="shared" si="26"/>
        <v>0</v>
      </c>
      <c r="O55" s="33">
        <f t="shared" si="26"/>
        <v>0</v>
      </c>
      <c r="P55" s="35">
        <v>0</v>
      </c>
      <c r="Q55" s="35">
        <v>0</v>
      </c>
    </row>
    <row r="56" spans="1:18" ht="19.5" customHeight="1" x14ac:dyDescent="0.25">
      <c r="A56" s="53"/>
      <c r="B56" s="53"/>
      <c r="C56" s="34" t="s">
        <v>47</v>
      </c>
      <c r="D56" s="32">
        <f t="shared" si="26"/>
        <v>0</v>
      </c>
      <c r="E56" s="32">
        <f t="shared" si="26"/>
        <v>0</v>
      </c>
      <c r="F56" s="32">
        <f t="shared" si="26"/>
        <v>0</v>
      </c>
      <c r="G56" s="32">
        <f t="shared" si="26"/>
        <v>0</v>
      </c>
      <c r="H56" s="32">
        <f t="shared" si="26"/>
        <v>0</v>
      </c>
      <c r="I56" s="32">
        <f t="shared" si="26"/>
        <v>0</v>
      </c>
      <c r="J56" s="32">
        <f t="shared" si="26"/>
        <v>0</v>
      </c>
      <c r="K56" s="32">
        <f t="shared" si="26"/>
        <v>0</v>
      </c>
      <c r="L56" s="32">
        <f t="shared" si="26"/>
        <v>0</v>
      </c>
      <c r="M56" s="32">
        <f t="shared" si="26"/>
        <v>0</v>
      </c>
      <c r="N56" s="32">
        <f t="shared" si="26"/>
        <v>0</v>
      </c>
      <c r="O56" s="33">
        <f t="shared" si="26"/>
        <v>0</v>
      </c>
      <c r="P56" s="36">
        <v>0</v>
      </c>
      <c r="Q56" s="36">
        <v>0</v>
      </c>
    </row>
    <row r="57" spans="1:18" ht="18" customHeight="1" x14ac:dyDescent="0.25">
      <c r="A57" s="62"/>
      <c r="B57" s="62"/>
      <c r="C57" s="34" t="s">
        <v>48</v>
      </c>
      <c r="D57" s="32">
        <f t="shared" si="26"/>
        <v>0</v>
      </c>
      <c r="E57" s="32">
        <f t="shared" si="26"/>
        <v>0</v>
      </c>
      <c r="F57" s="32">
        <f t="shared" si="26"/>
        <v>0</v>
      </c>
      <c r="G57" s="32">
        <f t="shared" si="26"/>
        <v>0</v>
      </c>
      <c r="H57" s="32">
        <f t="shared" si="26"/>
        <v>0</v>
      </c>
      <c r="I57" s="32">
        <f t="shared" si="26"/>
        <v>0</v>
      </c>
      <c r="J57" s="32">
        <f t="shared" si="26"/>
        <v>0</v>
      </c>
      <c r="K57" s="32">
        <f t="shared" si="26"/>
        <v>0</v>
      </c>
      <c r="L57" s="32">
        <f t="shared" si="26"/>
        <v>0</v>
      </c>
      <c r="M57" s="32">
        <f t="shared" si="26"/>
        <v>0</v>
      </c>
      <c r="N57" s="32">
        <f t="shared" si="26"/>
        <v>0</v>
      </c>
      <c r="O57" s="33">
        <f t="shared" si="26"/>
        <v>0</v>
      </c>
      <c r="P57" s="36">
        <v>0</v>
      </c>
      <c r="Q57" s="36">
        <v>0</v>
      </c>
    </row>
    <row r="58" spans="1:18" x14ac:dyDescent="0.25">
      <c r="A58" s="59" t="s">
        <v>30</v>
      </c>
      <c r="B58" s="56" t="s">
        <v>31</v>
      </c>
      <c r="C58" s="17" t="s">
        <v>42</v>
      </c>
      <c r="D58" s="23">
        <f>D60+D61</f>
        <v>2326.9</v>
      </c>
      <c r="E58" s="23">
        <f>E60+E61+E62+E63+E64</f>
        <v>2326.9</v>
      </c>
      <c r="F58" s="23">
        <f t="shared" ref="F58:Q58" si="27">F60+F61+F62+F63+F64</f>
        <v>0</v>
      </c>
      <c r="G58" s="23">
        <f t="shared" si="27"/>
        <v>0</v>
      </c>
      <c r="H58" s="23">
        <f t="shared" si="27"/>
        <v>0</v>
      </c>
      <c r="I58" s="23">
        <f t="shared" si="27"/>
        <v>0</v>
      </c>
      <c r="J58" s="23">
        <f t="shared" si="27"/>
        <v>0</v>
      </c>
      <c r="K58" s="23">
        <f t="shared" si="27"/>
        <v>0</v>
      </c>
      <c r="L58" s="23">
        <f t="shared" si="27"/>
        <v>0</v>
      </c>
      <c r="M58" s="23">
        <f t="shared" si="27"/>
        <v>0</v>
      </c>
      <c r="N58" s="23">
        <f t="shared" si="27"/>
        <v>0</v>
      </c>
      <c r="O58" s="30">
        <f t="shared" si="27"/>
        <v>0</v>
      </c>
      <c r="P58" s="29">
        <f t="shared" si="27"/>
        <v>0</v>
      </c>
      <c r="Q58" s="29">
        <f t="shared" si="27"/>
        <v>0</v>
      </c>
    </row>
    <row r="59" spans="1:18" x14ac:dyDescent="0.25">
      <c r="A59" s="54"/>
      <c r="B59" s="57"/>
      <c r="C59" s="18" t="s">
        <v>43</v>
      </c>
      <c r="D59" s="23">
        <f>E59+F59+G59+H59+I59+J59+K59+L59+M59+N59+O59</f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30">
        <v>0</v>
      </c>
      <c r="P59" s="24">
        <v>0</v>
      </c>
      <c r="Q59" s="29">
        <f>Q61+Q62+Q63+Q64+Q65</f>
        <v>0</v>
      </c>
    </row>
    <row r="60" spans="1:18" x14ac:dyDescent="0.25">
      <c r="A60" s="54"/>
      <c r="B60" s="57"/>
      <c r="C60" s="18" t="s">
        <v>44</v>
      </c>
      <c r="D60" s="23">
        <f>E60+F60+G60+H60+I60+J60+K60+L60+M60+N60+O60+P60+Q60</f>
        <v>1867</v>
      </c>
      <c r="E60" s="23">
        <v>1867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30">
        <v>0</v>
      </c>
      <c r="P60" s="30">
        <v>0</v>
      </c>
      <c r="Q60" s="30">
        <v>0</v>
      </c>
    </row>
    <row r="61" spans="1:18" x14ac:dyDescent="0.25">
      <c r="A61" s="54"/>
      <c r="B61" s="57"/>
      <c r="C61" s="18" t="s">
        <v>45</v>
      </c>
      <c r="D61" s="23">
        <f>E61+F61+G61+H61+I61+J61+K61+L61+M61+N61+O61+P61+Q61</f>
        <v>459.9</v>
      </c>
      <c r="E61" s="23">
        <v>459.9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30">
        <v>0</v>
      </c>
      <c r="P61" s="24">
        <v>0</v>
      </c>
      <c r="Q61" s="29">
        <f>Q63+Q64+Q65+Q66+Q67</f>
        <v>0</v>
      </c>
    </row>
    <row r="62" spans="1:18" ht="52.5" customHeight="1" x14ac:dyDescent="0.25">
      <c r="A62" s="54"/>
      <c r="B62" s="57"/>
      <c r="C62" s="18" t="s">
        <v>46</v>
      </c>
      <c r="D62" s="23">
        <f>E62+F62+G62+H62+I62+J62+K62+L62+M62+N62+O62</f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30">
        <v>0</v>
      </c>
      <c r="P62" s="29">
        <v>0</v>
      </c>
      <c r="Q62" s="29">
        <v>0</v>
      </c>
    </row>
    <row r="63" spans="1:18" x14ac:dyDescent="0.25">
      <c r="A63" s="54"/>
      <c r="B63" s="57"/>
      <c r="C63" s="18" t="s">
        <v>47</v>
      </c>
      <c r="D63" s="23">
        <f>E63+F63+G63+H63+I63+J63+K63+L63+M63+N63+O63</f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30">
        <v>0</v>
      </c>
      <c r="P63" s="24">
        <v>0</v>
      </c>
      <c r="Q63" s="29">
        <v>0</v>
      </c>
    </row>
    <row r="64" spans="1:18" x14ac:dyDescent="0.25">
      <c r="A64" s="55"/>
      <c r="B64" s="58"/>
      <c r="C64" s="18" t="s">
        <v>48</v>
      </c>
      <c r="D64" s="23">
        <f>E64+F64+G64+H64+I64+J64+K64+L64+M64+N64+O64</f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30">
        <v>0</v>
      </c>
      <c r="P64" s="24">
        <v>0</v>
      </c>
      <c r="Q64" s="29">
        <v>0</v>
      </c>
    </row>
    <row r="65" spans="1:17" x14ac:dyDescent="0.25">
      <c r="A65" s="59" t="s">
        <v>32</v>
      </c>
      <c r="B65" s="56" t="s">
        <v>33</v>
      </c>
      <c r="C65" s="17" t="s">
        <v>42</v>
      </c>
      <c r="D65" s="23">
        <f t="shared" ref="D65:D70" si="28">SUM(E65:O65)</f>
        <v>19304.439999999999</v>
      </c>
      <c r="E65" s="23">
        <f t="shared" ref="E65:J65" si="29">E66+E67+E68+E69+E70+E71</f>
        <v>0</v>
      </c>
      <c r="F65" s="23">
        <f t="shared" si="29"/>
        <v>0</v>
      </c>
      <c r="G65" s="23">
        <f t="shared" si="29"/>
        <v>0</v>
      </c>
      <c r="H65" s="23">
        <f t="shared" si="29"/>
        <v>0</v>
      </c>
      <c r="I65" s="23">
        <f t="shared" si="29"/>
        <v>0</v>
      </c>
      <c r="J65" s="23">
        <f t="shared" si="29"/>
        <v>17572.399999999998</v>
      </c>
      <c r="K65" s="23">
        <f t="shared" ref="K65:P65" si="30">K66+K67+K68+K69+K70+K71</f>
        <v>0</v>
      </c>
      <c r="L65" s="23">
        <f t="shared" si="30"/>
        <v>284.05</v>
      </c>
      <c r="M65" s="23">
        <f t="shared" si="30"/>
        <v>1447.99</v>
      </c>
      <c r="N65" s="23">
        <f t="shared" si="30"/>
        <v>0</v>
      </c>
      <c r="O65" s="30">
        <f t="shared" si="30"/>
        <v>0</v>
      </c>
      <c r="P65" s="29">
        <f t="shared" si="30"/>
        <v>0</v>
      </c>
      <c r="Q65" s="29">
        <v>0</v>
      </c>
    </row>
    <row r="66" spans="1:17" x14ac:dyDescent="0.25">
      <c r="A66" s="54"/>
      <c r="B66" s="57"/>
      <c r="C66" s="18" t="s">
        <v>43</v>
      </c>
      <c r="D66" s="23">
        <f>SUM(E66:P66)</f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30">
        <v>0</v>
      </c>
      <c r="P66" s="24">
        <v>0</v>
      </c>
      <c r="Q66" s="29">
        <v>0</v>
      </c>
    </row>
    <row r="67" spans="1:17" x14ac:dyDescent="0.25">
      <c r="A67" s="54"/>
      <c r="B67" s="57"/>
      <c r="C67" s="18" t="s">
        <v>44</v>
      </c>
      <c r="D67" s="23">
        <f>SUM(E67:P67)</f>
        <v>17396.599999999999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17396.599999999999</v>
      </c>
      <c r="K67" s="23">
        <v>0</v>
      </c>
      <c r="L67" s="23">
        <v>0</v>
      </c>
      <c r="M67" s="23">
        <v>0</v>
      </c>
      <c r="N67" s="23">
        <v>0</v>
      </c>
      <c r="O67" s="30">
        <v>0</v>
      </c>
      <c r="P67" s="24">
        <v>0</v>
      </c>
      <c r="Q67" s="29">
        <v>0</v>
      </c>
    </row>
    <row r="68" spans="1:17" x14ac:dyDescent="0.25">
      <c r="A68" s="54"/>
      <c r="B68" s="57"/>
      <c r="C68" s="18" t="s">
        <v>45</v>
      </c>
      <c r="D68" s="23">
        <f>SUM(E68:P68)</f>
        <v>1907.8400000000001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175.8</v>
      </c>
      <c r="K68" s="23">
        <v>0</v>
      </c>
      <c r="L68" s="23">
        <v>284.05</v>
      </c>
      <c r="M68" s="23">
        <v>1447.99</v>
      </c>
      <c r="N68" s="23">
        <v>0</v>
      </c>
      <c r="O68" s="30">
        <v>0</v>
      </c>
      <c r="P68" s="24">
        <v>0</v>
      </c>
      <c r="Q68" s="29">
        <v>0</v>
      </c>
    </row>
    <row r="69" spans="1:17" ht="53.25" customHeight="1" x14ac:dyDescent="0.25">
      <c r="A69" s="54"/>
      <c r="B69" s="57"/>
      <c r="C69" s="18" t="s">
        <v>46</v>
      </c>
      <c r="D69" s="23">
        <f t="shared" si="28"/>
        <v>0</v>
      </c>
      <c r="E69" s="23">
        <f t="shared" ref="E69:O69" si="31">E70</f>
        <v>0</v>
      </c>
      <c r="F69" s="23">
        <f t="shared" si="31"/>
        <v>0</v>
      </c>
      <c r="G69" s="23">
        <f t="shared" si="31"/>
        <v>0</v>
      </c>
      <c r="H69" s="23">
        <f t="shared" si="31"/>
        <v>0</v>
      </c>
      <c r="I69" s="23">
        <f t="shared" si="31"/>
        <v>0</v>
      </c>
      <c r="J69" s="23">
        <f t="shared" si="31"/>
        <v>0</v>
      </c>
      <c r="K69" s="23">
        <f t="shared" si="31"/>
        <v>0</v>
      </c>
      <c r="L69" s="23">
        <f t="shared" si="31"/>
        <v>0</v>
      </c>
      <c r="M69" s="23">
        <f t="shared" si="31"/>
        <v>0</v>
      </c>
      <c r="N69" s="23">
        <f t="shared" si="31"/>
        <v>0</v>
      </c>
      <c r="O69" s="30">
        <f t="shared" si="31"/>
        <v>0</v>
      </c>
      <c r="P69" s="29">
        <v>0</v>
      </c>
      <c r="Q69" s="29">
        <v>0</v>
      </c>
    </row>
    <row r="70" spans="1:17" x14ac:dyDescent="0.25">
      <c r="A70" s="54"/>
      <c r="B70" s="57"/>
      <c r="C70" s="18" t="s">
        <v>47</v>
      </c>
      <c r="D70" s="23">
        <f t="shared" si="28"/>
        <v>0</v>
      </c>
      <c r="E70" s="23">
        <f>E71</f>
        <v>0</v>
      </c>
      <c r="F70" s="23">
        <f t="shared" ref="F70:O70" si="32">F71</f>
        <v>0</v>
      </c>
      <c r="G70" s="23">
        <f t="shared" si="32"/>
        <v>0</v>
      </c>
      <c r="H70" s="23">
        <f t="shared" si="32"/>
        <v>0</v>
      </c>
      <c r="I70" s="23">
        <f t="shared" si="32"/>
        <v>0</v>
      </c>
      <c r="J70" s="23">
        <f t="shared" si="32"/>
        <v>0</v>
      </c>
      <c r="K70" s="23">
        <f t="shared" si="32"/>
        <v>0</v>
      </c>
      <c r="L70" s="23">
        <f t="shared" si="32"/>
        <v>0</v>
      </c>
      <c r="M70" s="23">
        <f t="shared" si="32"/>
        <v>0</v>
      </c>
      <c r="N70" s="23">
        <f t="shared" si="32"/>
        <v>0</v>
      </c>
      <c r="O70" s="30">
        <f t="shared" si="32"/>
        <v>0</v>
      </c>
      <c r="P70" s="29">
        <v>0</v>
      </c>
      <c r="Q70" s="29">
        <v>0</v>
      </c>
    </row>
    <row r="71" spans="1:17" x14ac:dyDescent="0.25">
      <c r="A71" s="55"/>
      <c r="B71" s="58"/>
      <c r="C71" s="18" t="s">
        <v>48</v>
      </c>
      <c r="D71" s="23">
        <f>SUM(E71:O71)</f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30">
        <v>0</v>
      </c>
      <c r="P71" s="29">
        <v>0</v>
      </c>
      <c r="Q71" s="29">
        <v>0</v>
      </c>
    </row>
    <row r="72" spans="1:17" x14ac:dyDescent="0.25">
      <c r="A72" s="63" t="s">
        <v>49</v>
      </c>
      <c r="B72" s="64" t="s">
        <v>59</v>
      </c>
      <c r="C72" s="17" t="s">
        <v>42</v>
      </c>
      <c r="D72" s="23">
        <f>D73+D74+D75+D76+D77+D78</f>
        <v>45058.469999999994</v>
      </c>
      <c r="E72" s="23">
        <f t="shared" ref="E72:P72" si="33">E73+E74+E75+E76+E77+E78</f>
        <v>0</v>
      </c>
      <c r="F72" s="23">
        <f t="shared" si="33"/>
        <v>0</v>
      </c>
      <c r="G72" s="23">
        <f t="shared" si="33"/>
        <v>0</v>
      </c>
      <c r="H72" s="23">
        <f t="shared" si="33"/>
        <v>0</v>
      </c>
      <c r="I72" s="23">
        <f t="shared" si="33"/>
        <v>0</v>
      </c>
      <c r="J72" s="23">
        <f t="shared" si="33"/>
        <v>0</v>
      </c>
      <c r="K72" s="23">
        <f t="shared" si="33"/>
        <v>0</v>
      </c>
      <c r="L72" s="23">
        <f t="shared" si="33"/>
        <v>15087.91</v>
      </c>
      <c r="M72" s="23">
        <f>M73+M74+M75+M76+M77+M78</f>
        <v>2690</v>
      </c>
      <c r="N72" s="23">
        <f t="shared" si="33"/>
        <v>13386.36</v>
      </c>
      <c r="O72" s="30">
        <f t="shared" si="33"/>
        <v>6097.8</v>
      </c>
      <c r="P72" s="30">
        <f t="shared" si="33"/>
        <v>3898.2</v>
      </c>
      <c r="Q72" s="30">
        <f>Q74+Q75+Q76+Q77+Q78</f>
        <v>3898.2</v>
      </c>
    </row>
    <row r="73" spans="1:17" x14ac:dyDescent="0.25">
      <c r="A73" s="63"/>
      <c r="B73" s="64"/>
      <c r="C73" s="18" t="s">
        <v>43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30">
        <v>0</v>
      </c>
      <c r="P73" s="30">
        <v>0</v>
      </c>
      <c r="Q73" s="30">
        <f>Q75+Q76+Q77+Q78+Q100</f>
        <v>0</v>
      </c>
    </row>
    <row r="74" spans="1:17" x14ac:dyDescent="0.25">
      <c r="A74" s="63"/>
      <c r="B74" s="64"/>
      <c r="C74" s="18" t="s">
        <v>44</v>
      </c>
      <c r="D74" s="23">
        <f>E74+F74+G74+H74+I74+J74+K74+L74+M74+N74+O74+P74+Q74</f>
        <v>44984.77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15087.91</v>
      </c>
      <c r="M74" s="23">
        <v>2690</v>
      </c>
      <c r="N74" s="23">
        <v>13323.66</v>
      </c>
      <c r="O74" s="30">
        <v>6086.8</v>
      </c>
      <c r="P74" s="30">
        <v>3898.2</v>
      </c>
      <c r="Q74" s="30">
        <v>3898.2</v>
      </c>
    </row>
    <row r="75" spans="1:17" x14ac:dyDescent="0.25">
      <c r="A75" s="63"/>
      <c r="B75" s="64"/>
      <c r="C75" s="18" t="s">
        <v>45</v>
      </c>
      <c r="D75" s="23">
        <f>E75+F75+G75+H75+I75+J75+K75+L75+M75+N75+O75+P75+Q75</f>
        <v>73.7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62.7</v>
      </c>
      <c r="O75" s="30">
        <v>11</v>
      </c>
      <c r="P75" s="30">
        <v>0</v>
      </c>
      <c r="Q75" s="30">
        <f>Q77+Q78+Q100+Q101+Q102</f>
        <v>0</v>
      </c>
    </row>
    <row r="76" spans="1:17" ht="55.5" customHeight="1" x14ac:dyDescent="0.25">
      <c r="A76" s="63"/>
      <c r="B76" s="64"/>
      <c r="C76" s="18" t="s">
        <v>46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30">
        <v>0</v>
      </c>
      <c r="P76" s="29">
        <v>0</v>
      </c>
      <c r="Q76" s="29">
        <f>Q78+Q100+Q101+Q102+Q103</f>
        <v>0</v>
      </c>
    </row>
    <row r="77" spans="1:17" x14ac:dyDescent="0.25">
      <c r="A77" s="63"/>
      <c r="B77" s="64"/>
      <c r="C77" s="18" t="s">
        <v>47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30">
        <v>0</v>
      </c>
      <c r="P77" s="29">
        <v>0</v>
      </c>
      <c r="Q77" s="29">
        <f>Q100+Q101+Q102+Q103+Q104</f>
        <v>0</v>
      </c>
    </row>
    <row r="78" spans="1:17" x14ac:dyDescent="0.25">
      <c r="A78" s="63"/>
      <c r="B78" s="64"/>
      <c r="C78" s="18" t="s">
        <v>48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30">
        <v>0</v>
      </c>
      <c r="P78" s="29">
        <v>0</v>
      </c>
      <c r="Q78" s="29">
        <f>Q101+Q102+Q103+Q104+Q105</f>
        <v>0</v>
      </c>
    </row>
    <row r="79" spans="1:17" ht="15.75" customHeight="1" x14ac:dyDescent="0.25">
      <c r="A79" s="63" t="s">
        <v>53</v>
      </c>
      <c r="B79" s="64" t="s">
        <v>58</v>
      </c>
      <c r="C79" s="17" t="s">
        <v>42</v>
      </c>
      <c r="D79" s="23">
        <f>D80+D81+D82+D83+D84+D85</f>
        <v>36648.9</v>
      </c>
      <c r="E79" s="23">
        <f t="shared" ref="E79:Q79" si="34">E80+E81+E82+E83+E84+E85</f>
        <v>0</v>
      </c>
      <c r="F79" s="23">
        <f t="shared" si="34"/>
        <v>0</v>
      </c>
      <c r="G79" s="23">
        <f t="shared" si="34"/>
        <v>0</v>
      </c>
      <c r="H79" s="23">
        <f t="shared" si="34"/>
        <v>0</v>
      </c>
      <c r="I79" s="23">
        <f t="shared" si="34"/>
        <v>0</v>
      </c>
      <c r="J79" s="23">
        <f t="shared" si="34"/>
        <v>0</v>
      </c>
      <c r="K79" s="23">
        <f t="shared" si="34"/>
        <v>0</v>
      </c>
      <c r="L79" s="23">
        <f t="shared" si="34"/>
        <v>0</v>
      </c>
      <c r="M79" s="23">
        <f t="shared" si="34"/>
        <v>0</v>
      </c>
      <c r="N79" s="23">
        <f t="shared" si="34"/>
        <v>16040.800000000001</v>
      </c>
      <c r="O79" s="23">
        <f t="shared" si="34"/>
        <v>1888.6</v>
      </c>
      <c r="P79" s="23">
        <f t="shared" si="34"/>
        <v>18719.5</v>
      </c>
      <c r="Q79" s="23">
        <f t="shared" si="34"/>
        <v>0</v>
      </c>
    </row>
    <row r="80" spans="1:17" x14ac:dyDescent="0.25">
      <c r="A80" s="63"/>
      <c r="B80" s="64"/>
      <c r="C80" s="18" t="s">
        <v>43</v>
      </c>
      <c r="D80" s="23">
        <f t="shared" ref="D80:D85" si="35">SUM(E80:Q80)</f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30">
        <v>0</v>
      </c>
      <c r="P80" s="30">
        <v>0</v>
      </c>
      <c r="Q80" s="29">
        <v>0</v>
      </c>
    </row>
    <row r="81" spans="1:17" x14ac:dyDescent="0.25">
      <c r="A81" s="63"/>
      <c r="B81" s="64"/>
      <c r="C81" s="18" t="s">
        <v>44</v>
      </c>
      <c r="D81" s="23">
        <f t="shared" si="35"/>
        <v>34050.630000000005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15649.43</v>
      </c>
      <c r="O81" s="30">
        <v>0</v>
      </c>
      <c r="P81" s="30">
        <v>18401.2</v>
      </c>
      <c r="Q81" s="29">
        <v>0</v>
      </c>
    </row>
    <row r="82" spans="1:17" x14ac:dyDescent="0.25">
      <c r="A82" s="63"/>
      <c r="B82" s="64"/>
      <c r="C82" s="18" t="s">
        <v>45</v>
      </c>
      <c r="D82" s="23">
        <f t="shared" si="35"/>
        <v>2598.27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f>191.37+200</f>
        <v>391.37</v>
      </c>
      <c r="O82" s="30">
        <v>1888.6</v>
      </c>
      <c r="P82" s="30">
        <v>318.3</v>
      </c>
      <c r="Q82" s="29">
        <v>0</v>
      </c>
    </row>
    <row r="83" spans="1:17" ht="47.25" x14ac:dyDescent="0.25">
      <c r="A83" s="63"/>
      <c r="B83" s="64"/>
      <c r="C83" s="18" t="s">
        <v>46</v>
      </c>
      <c r="D83" s="23">
        <f t="shared" si="35"/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30">
        <v>0</v>
      </c>
      <c r="P83" s="29">
        <v>0</v>
      </c>
      <c r="Q83" s="29">
        <f>Q85+Q107+Q108+Q109+Q110</f>
        <v>0</v>
      </c>
    </row>
    <row r="84" spans="1:17" x14ac:dyDescent="0.25">
      <c r="A84" s="63"/>
      <c r="B84" s="64"/>
      <c r="C84" s="18" t="s">
        <v>47</v>
      </c>
      <c r="D84" s="23">
        <f t="shared" si="35"/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30">
        <v>0</v>
      </c>
      <c r="P84" s="29">
        <v>0</v>
      </c>
      <c r="Q84" s="29">
        <f>Q107+Q108+Q109+Q110+Q111</f>
        <v>0</v>
      </c>
    </row>
    <row r="85" spans="1:17" x14ac:dyDescent="0.25">
      <c r="A85" s="63"/>
      <c r="B85" s="64"/>
      <c r="C85" s="18" t="s">
        <v>48</v>
      </c>
      <c r="D85" s="23">
        <f t="shared" si="35"/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30">
        <v>0</v>
      </c>
      <c r="P85" s="29">
        <v>0</v>
      </c>
      <c r="Q85" s="29">
        <f>Q108+Q109+Q110+Q111+Q112</f>
        <v>0</v>
      </c>
    </row>
    <row r="86" spans="1:17" x14ac:dyDescent="0.25">
      <c r="A86" s="59" t="s">
        <v>54</v>
      </c>
      <c r="B86" s="56" t="s">
        <v>57</v>
      </c>
      <c r="C86" s="18" t="s">
        <v>42</v>
      </c>
      <c r="D86" s="23">
        <f>D87+D88+D89+D90+D91+D92</f>
        <v>115</v>
      </c>
      <c r="E86" s="23">
        <f t="shared" ref="E86:Q86" si="36">E87+E88+E89+E90+E91+E92</f>
        <v>0</v>
      </c>
      <c r="F86" s="23">
        <f t="shared" si="36"/>
        <v>0</v>
      </c>
      <c r="G86" s="23">
        <f t="shared" si="36"/>
        <v>0</v>
      </c>
      <c r="H86" s="23">
        <f t="shared" si="36"/>
        <v>0</v>
      </c>
      <c r="I86" s="23">
        <f t="shared" si="36"/>
        <v>0</v>
      </c>
      <c r="J86" s="23">
        <f t="shared" si="36"/>
        <v>0</v>
      </c>
      <c r="K86" s="23">
        <f t="shared" si="36"/>
        <v>0</v>
      </c>
      <c r="L86" s="23">
        <f t="shared" si="36"/>
        <v>0</v>
      </c>
      <c r="M86" s="23">
        <f t="shared" si="36"/>
        <v>0</v>
      </c>
      <c r="N86" s="23">
        <f t="shared" si="36"/>
        <v>0</v>
      </c>
      <c r="O86" s="23">
        <f t="shared" si="36"/>
        <v>115</v>
      </c>
      <c r="P86" s="23">
        <f t="shared" si="36"/>
        <v>0</v>
      </c>
      <c r="Q86" s="23">
        <f t="shared" si="36"/>
        <v>0</v>
      </c>
    </row>
    <row r="87" spans="1:17" x14ac:dyDescent="0.25">
      <c r="A87" s="54"/>
      <c r="B87" s="57"/>
      <c r="C87" s="18" t="s">
        <v>43</v>
      </c>
      <c r="D87" s="23">
        <f t="shared" ref="D87:D92" si="37">SUM(E87:Q87)</f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30">
        <v>0</v>
      </c>
      <c r="P87" s="29">
        <v>0</v>
      </c>
      <c r="Q87" s="29">
        <v>0</v>
      </c>
    </row>
    <row r="88" spans="1:17" x14ac:dyDescent="0.25">
      <c r="A88" s="54"/>
      <c r="B88" s="57"/>
      <c r="C88" s="18" t="s">
        <v>44</v>
      </c>
      <c r="D88" s="23">
        <f t="shared" si="37"/>
        <v>115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30">
        <v>115</v>
      </c>
      <c r="P88" s="29">
        <v>0</v>
      </c>
      <c r="Q88" s="29">
        <v>0</v>
      </c>
    </row>
    <row r="89" spans="1:17" x14ac:dyDescent="0.25">
      <c r="A89" s="54"/>
      <c r="B89" s="57"/>
      <c r="C89" s="18" t="s">
        <v>45</v>
      </c>
      <c r="D89" s="23">
        <f t="shared" si="37"/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30">
        <v>0</v>
      </c>
      <c r="P89" s="29">
        <v>0</v>
      </c>
      <c r="Q89" s="29">
        <v>0</v>
      </c>
    </row>
    <row r="90" spans="1:17" ht="47.25" x14ac:dyDescent="0.25">
      <c r="A90" s="54"/>
      <c r="B90" s="57"/>
      <c r="C90" s="18" t="s">
        <v>46</v>
      </c>
      <c r="D90" s="23">
        <f t="shared" si="37"/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30">
        <v>0</v>
      </c>
      <c r="P90" s="29">
        <v>0</v>
      </c>
      <c r="Q90" s="29">
        <v>0</v>
      </c>
    </row>
    <row r="91" spans="1:17" x14ac:dyDescent="0.25">
      <c r="A91" s="54"/>
      <c r="B91" s="57"/>
      <c r="C91" s="18" t="s">
        <v>47</v>
      </c>
      <c r="D91" s="23">
        <f t="shared" si="37"/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30">
        <v>0</v>
      </c>
      <c r="P91" s="29">
        <v>0</v>
      </c>
      <c r="Q91" s="29">
        <v>0</v>
      </c>
    </row>
    <row r="92" spans="1:17" x14ac:dyDescent="0.25">
      <c r="A92" s="55"/>
      <c r="B92" s="58"/>
      <c r="C92" s="18" t="s">
        <v>48</v>
      </c>
      <c r="D92" s="23">
        <f t="shared" si="37"/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30">
        <v>0</v>
      </c>
      <c r="P92" s="29">
        <v>0</v>
      </c>
      <c r="Q92" s="29">
        <v>0</v>
      </c>
    </row>
    <row r="93" spans="1:17" x14ac:dyDescent="0.25">
      <c r="A93" s="59" t="s">
        <v>55</v>
      </c>
      <c r="B93" s="56" t="s">
        <v>56</v>
      </c>
      <c r="C93" s="18" t="s">
        <v>42</v>
      </c>
      <c r="D93" s="23">
        <f>D94+D95+D96+D97+D98+D99</f>
        <v>33000</v>
      </c>
      <c r="E93" s="23">
        <f t="shared" ref="E93:Q93" si="38">E94+E95+E96+E97+E98+E99</f>
        <v>0</v>
      </c>
      <c r="F93" s="23">
        <f t="shared" si="38"/>
        <v>0</v>
      </c>
      <c r="G93" s="23">
        <f t="shared" si="38"/>
        <v>0</v>
      </c>
      <c r="H93" s="23">
        <f t="shared" si="38"/>
        <v>0</v>
      </c>
      <c r="I93" s="23">
        <f t="shared" si="38"/>
        <v>0</v>
      </c>
      <c r="J93" s="23">
        <f t="shared" si="38"/>
        <v>0</v>
      </c>
      <c r="K93" s="23">
        <f t="shared" si="38"/>
        <v>0</v>
      </c>
      <c r="L93" s="23">
        <f t="shared" si="38"/>
        <v>0</v>
      </c>
      <c r="M93" s="23">
        <f t="shared" si="38"/>
        <v>0</v>
      </c>
      <c r="N93" s="23">
        <f t="shared" si="38"/>
        <v>0</v>
      </c>
      <c r="O93" s="23">
        <f t="shared" si="38"/>
        <v>0</v>
      </c>
      <c r="P93" s="23">
        <f t="shared" si="38"/>
        <v>0</v>
      </c>
      <c r="Q93" s="23">
        <f t="shared" si="38"/>
        <v>33000</v>
      </c>
    </row>
    <row r="94" spans="1:17" x14ac:dyDescent="0.25">
      <c r="A94" s="54"/>
      <c r="B94" s="57"/>
      <c r="C94" s="18" t="s">
        <v>43</v>
      </c>
      <c r="D94" s="23">
        <f t="shared" ref="D94:D99" si="39">SUM(E94:Q94)</f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30">
        <v>0</v>
      </c>
      <c r="P94" s="29">
        <v>0</v>
      </c>
      <c r="Q94" s="29">
        <v>0</v>
      </c>
    </row>
    <row r="95" spans="1:17" x14ac:dyDescent="0.25">
      <c r="A95" s="54"/>
      <c r="B95" s="57"/>
      <c r="C95" s="18" t="s">
        <v>44</v>
      </c>
      <c r="D95" s="23">
        <f t="shared" si="39"/>
        <v>33000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30">
        <v>0</v>
      </c>
      <c r="P95" s="29">
        <v>0</v>
      </c>
      <c r="Q95" s="30">
        <v>33000</v>
      </c>
    </row>
    <row r="96" spans="1:17" x14ac:dyDescent="0.25">
      <c r="A96" s="54"/>
      <c r="B96" s="57"/>
      <c r="C96" s="18" t="s">
        <v>45</v>
      </c>
      <c r="D96" s="23">
        <f t="shared" si="39"/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30">
        <v>0</v>
      </c>
      <c r="P96" s="29">
        <v>0</v>
      </c>
      <c r="Q96" s="29">
        <v>0</v>
      </c>
    </row>
    <row r="97" spans="1:17" ht="45.75" customHeight="1" x14ac:dyDescent="0.25">
      <c r="A97" s="54"/>
      <c r="B97" s="57"/>
      <c r="C97" s="18" t="s">
        <v>46</v>
      </c>
      <c r="D97" s="23">
        <f t="shared" si="39"/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30">
        <v>0</v>
      </c>
      <c r="P97" s="29">
        <v>0</v>
      </c>
      <c r="Q97" s="29">
        <v>0</v>
      </c>
    </row>
    <row r="98" spans="1:17" x14ac:dyDescent="0.25">
      <c r="A98" s="54"/>
      <c r="B98" s="57"/>
      <c r="C98" s="18" t="s">
        <v>47</v>
      </c>
      <c r="D98" s="23">
        <f t="shared" si="39"/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30">
        <v>0</v>
      </c>
      <c r="P98" s="29">
        <v>0</v>
      </c>
      <c r="Q98" s="29">
        <v>0</v>
      </c>
    </row>
    <row r="99" spans="1:17" x14ac:dyDescent="0.25">
      <c r="A99" s="55"/>
      <c r="B99" s="58"/>
      <c r="C99" s="18" t="s">
        <v>48</v>
      </c>
      <c r="D99" s="23">
        <f t="shared" si="39"/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30">
        <v>0</v>
      </c>
      <c r="P99" s="29">
        <v>0</v>
      </c>
      <c r="Q99" s="29">
        <v>0</v>
      </c>
    </row>
    <row r="100" spans="1:17" ht="18" customHeight="1" x14ac:dyDescent="0.25">
      <c r="A100" s="52" t="s">
        <v>34</v>
      </c>
      <c r="B100" s="48" t="s">
        <v>35</v>
      </c>
      <c r="C100" s="8" t="s">
        <v>42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30">
        <v>0</v>
      </c>
      <c r="P100" s="29">
        <v>0</v>
      </c>
      <c r="Q100" s="29">
        <v>0</v>
      </c>
    </row>
    <row r="101" spans="1:17" ht="19.5" customHeight="1" x14ac:dyDescent="0.25">
      <c r="A101" s="50"/>
      <c r="B101" s="50"/>
      <c r="C101" s="11" t="s">
        <v>43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30">
        <v>0</v>
      </c>
      <c r="P101" s="29">
        <v>0</v>
      </c>
      <c r="Q101" s="29">
        <v>0</v>
      </c>
    </row>
    <row r="102" spans="1:17" ht="20.25" customHeight="1" x14ac:dyDescent="0.25">
      <c r="A102" s="50"/>
      <c r="B102" s="50"/>
      <c r="C102" s="11" t="s">
        <v>44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30">
        <v>0</v>
      </c>
      <c r="P102" s="29">
        <v>0</v>
      </c>
      <c r="Q102" s="29">
        <v>0</v>
      </c>
    </row>
    <row r="103" spans="1:17" ht="16.5" customHeight="1" x14ac:dyDescent="0.25">
      <c r="A103" s="50"/>
      <c r="B103" s="50"/>
      <c r="C103" s="11" t="s">
        <v>45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30">
        <v>0</v>
      </c>
      <c r="P103" s="29">
        <v>0</v>
      </c>
      <c r="Q103" s="29">
        <v>0</v>
      </c>
    </row>
    <row r="104" spans="1:17" ht="52.5" customHeight="1" x14ac:dyDescent="0.25">
      <c r="A104" s="50"/>
      <c r="B104" s="50"/>
      <c r="C104" s="11" t="s">
        <v>46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30">
        <v>0</v>
      </c>
      <c r="P104" s="29">
        <v>0</v>
      </c>
      <c r="Q104" s="29">
        <v>0</v>
      </c>
    </row>
    <row r="105" spans="1:17" ht="16.5" customHeight="1" x14ac:dyDescent="0.25">
      <c r="A105" s="50"/>
      <c r="B105" s="50"/>
      <c r="C105" s="11" t="s">
        <v>47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30">
        <v>0</v>
      </c>
      <c r="P105" s="29">
        <v>0</v>
      </c>
      <c r="Q105" s="29">
        <v>0</v>
      </c>
    </row>
    <row r="106" spans="1:17" ht="17.25" customHeight="1" x14ac:dyDescent="0.25">
      <c r="A106" s="51"/>
      <c r="B106" s="51"/>
      <c r="C106" s="11" t="s">
        <v>48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30">
        <v>0</v>
      </c>
      <c r="P106" s="29">
        <v>0</v>
      </c>
      <c r="Q106" s="29">
        <v>0</v>
      </c>
    </row>
    <row r="107" spans="1:17" ht="18.75" customHeight="1" x14ac:dyDescent="0.25">
      <c r="A107" s="59" t="s">
        <v>36</v>
      </c>
      <c r="B107" s="67" t="s">
        <v>37</v>
      </c>
      <c r="C107" s="17" t="s">
        <v>42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30">
        <v>0</v>
      </c>
      <c r="P107" s="29">
        <v>0</v>
      </c>
      <c r="Q107" s="29">
        <v>0</v>
      </c>
    </row>
    <row r="108" spans="1:17" ht="17.25" customHeight="1" x14ac:dyDescent="0.25">
      <c r="A108" s="54"/>
      <c r="B108" s="68"/>
      <c r="C108" s="18" t="s">
        <v>43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30">
        <v>0</v>
      </c>
      <c r="P108" s="29">
        <v>0</v>
      </c>
      <c r="Q108" s="29">
        <v>0</v>
      </c>
    </row>
    <row r="109" spans="1:17" ht="16.5" customHeight="1" x14ac:dyDescent="0.25">
      <c r="A109" s="54"/>
      <c r="B109" s="68"/>
      <c r="C109" s="18" t="s">
        <v>44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30">
        <v>0</v>
      </c>
      <c r="P109" s="29">
        <v>0</v>
      </c>
      <c r="Q109" s="29">
        <v>0</v>
      </c>
    </row>
    <row r="110" spans="1:17" ht="19.5" customHeight="1" x14ac:dyDescent="0.25">
      <c r="A110" s="54"/>
      <c r="B110" s="68"/>
      <c r="C110" s="18" t="s">
        <v>45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30">
        <v>0</v>
      </c>
      <c r="P110" s="29">
        <v>0</v>
      </c>
      <c r="Q110" s="29">
        <v>0</v>
      </c>
    </row>
    <row r="111" spans="1:17" ht="45.75" customHeight="1" x14ac:dyDescent="0.25">
      <c r="A111" s="54"/>
      <c r="B111" s="68"/>
      <c r="C111" s="18" t="s">
        <v>46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30">
        <v>0</v>
      </c>
      <c r="P111" s="29">
        <v>0</v>
      </c>
      <c r="Q111" s="29">
        <v>0</v>
      </c>
    </row>
    <row r="112" spans="1:17" ht="18" customHeight="1" x14ac:dyDescent="0.25">
      <c r="A112" s="54"/>
      <c r="B112" s="68"/>
      <c r="C112" s="18" t="s">
        <v>47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30">
        <v>0</v>
      </c>
      <c r="P112" s="29">
        <v>0</v>
      </c>
      <c r="Q112" s="29">
        <v>0</v>
      </c>
    </row>
    <row r="113" spans="1:17" ht="16.5" customHeight="1" x14ac:dyDescent="0.25">
      <c r="A113" s="55"/>
      <c r="B113" s="69"/>
      <c r="C113" s="18" t="s">
        <v>48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30">
        <v>0</v>
      </c>
      <c r="P113" s="29">
        <v>0</v>
      </c>
      <c r="Q113" s="29">
        <v>0</v>
      </c>
    </row>
    <row r="114" spans="1:17" ht="22.5" customHeight="1" x14ac:dyDescent="0.25">
      <c r="A114" s="59" t="s">
        <v>38</v>
      </c>
      <c r="B114" s="59" t="s">
        <v>39</v>
      </c>
      <c r="C114" s="17" t="s">
        <v>42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30">
        <v>0</v>
      </c>
      <c r="P114" s="29">
        <v>0</v>
      </c>
      <c r="Q114" s="29">
        <v>0</v>
      </c>
    </row>
    <row r="115" spans="1:17" ht="16.5" customHeight="1" x14ac:dyDescent="0.25">
      <c r="A115" s="54"/>
      <c r="B115" s="54"/>
      <c r="C115" s="18" t="s">
        <v>43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30">
        <v>0</v>
      </c>
      <c r="P115" s="29">
        <v>0</v>
      </c>
      <c r="Q115" s="29">
        <v>0</v>
      </c>
    </row>
    <row r="116" spans="1:17" ht="20.25" customHeight="1" x14ac:dyDescent="0.25">
      <c r="A116" s="54"/>
      <c r="B116" s="54"/>
      <c r="C116" s="18" t="s">
        <v>44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30">
        <v>0</v>
      </c>
      <c r="P116" s="29">
        <v>0</v>
      </c>
      <c r="Q116" s="29">
        <v>0</v>
      </c>
    </row>
    <row r="117" spans="1:17" ht="18" customHeight="1" x14ac:dyDescent="0.25">
      <c r="A117" s="54"/>
      <c r="B117" s="54"/>
      <c r="C117" s="18" t="s">
        <v>45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30">
        <v>0</v>
      </c>
      <c r="P117" s="29">
        <v>0</v>
      </c>
      <c r="Q117" s="29">
        <v>0</v>
      </c>
    </row>
    <row r="118" spans="1:17" ht="55.5" customHeight="1" x14ac:dyDescent="0.25">
      <c r="A118" s="54"/>
      <c r="B118" s="54"/>
      <c r="C118" s="18" t="s">
        <v>46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30">
        <v>0</v>
      </c>
      <c r="P118" s="29">
        <v>0</v>
      </c>
      <c r="Q118" s="29">
        <v>0</v>
      </c>
    </row>
    <row r="119" spans="1:17" ht="16.5" customHeight="1" x14ac:dyDescent="0.25">
      <c r="A119" s="54"/>
      <c r="B119" s="54"/>
      <c r="C119" s="18" t="s">
        <v>47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30">
        <v>0</v>
      </c>
      <c r="P119" s="29">
        <v>0</v>
      </c>
      <c r="Q119" s="29">
        <v>0</v>
      </c>
    </row>
    <row r="120" spans="1:17" ht="135.75" customHeight="1" x14ac:dyDescent="0.25">
      <c r="A120" s="55"/>
      <c r="B120" s="55"/>
      <c r="C120" s="18" t="s">
        <v>48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30">
        <v>0</v>
      </c>
      <c r="P120" s="29">
        <v>0</v>
      </c>
      <c r="Q120" s="29">
        <v>0</v>
      </c>
    </row>
    <row r="121" spans="1:17" ht="22.5" customHeight="1" x14ac:dyDescent="0.25">
      <c r="A121" s="59" t="s">
        <v>40</v>
      </c>
      <c r="B121" s="59" t="s">
        <v>41</v>
      </c>
      <c r="C121" s="17" t="s">
        <v>42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30">
        <v>0</v>
      </c>
      <c r="P121" s="29">
        <v>0</v>
      </c>
      <c r="Q121" s="29">
        <v>0</v>
      </c>
    </row>
    <row r="122" spans="1:17" ht="20.25" customHeight="1" x14ac:dyDescent="0.25">
      <c r="A122" s="54"/>
      <c r="B122" s="54"/>
      <c r="C122" s="18" t="s">
        <v>43</v>
      </c>
      <c r="D122" s="23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30">
        <v>0</v>
      </c>
      <c r="P122" s="29">
        <v>0</v>
      </c>
      <c r="Q122" s="29">
        <v>0</v>
      </c>
    </row>
    <row r="123" spans="1:17" ht="18" customHeight="1" x14ac:dyDescent="0.25">
      <c r="A123" s="54"/>
      <c r="B123" s="54"/>
      <c r="C123" s="18" t="s">
        <v>44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30">
        <v>0</v>
      </c>
      <c r="P123" s="29">
        <v>0</v>
      </c>
      <c r="Q123" s="29">
        <v>0</v>
      </c>
    </row>
    <row r="124" spans="1:17" ht="18.75" customHeight="1" x14ac:dyDescent="0.25">
      <c r="A124" s="65"/>
      <c r="B124" s="65"/>
      <c r="C124" s="18" t="s">
        <v>45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30">
        <v>0</v>
      </c>
      <c r="P124" s="29">
        <v>0</v>
      </c>
      <c r="Q124" s="29">
        <v>0</v>
      </c>
    </row>
    <row r="125" spans="1:17" ht="54" customHeight="1" x14ac:dyDescent="0.25">
      <c r="A125" s="65"/>
      <c r="B125" s="65"/>
      <c r="C125" s="18" t="s">
        <v>46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30">
        <v>0</v>
      </c>
      <c r="P125" s="29">
        <v>0</v>
      </c>
      <c r="Q125" s="29">
        <v>0</v>
      </c>
    </row>
    <row r="126" spans="1:17" ht="21.75" customHeight="1" x14ac:dyDescent="0.25">
      <c r="A126" s="65"/>
      <c r="B126" s="65"/>
      <c r="C126" s="18" t="s">
        <v>47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30">
        <v>0</v>
      </c>
      <c r="P126" s="29">
        <v>0</v>
      </c>
      <c r="Q126" s="29">
        <v>0</v>
      </c>
    </row>
    <row r="127" spans="1:17" ht="19.5" customHeight="1" x14ac:dyDescent="0.25">
      <c r="A127" s="66"/>
      <c r="B127" s="66"/>
      <c r="C127" s="18" t="s">
        <v>48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30">
        <v>0</v>
      </c>
      <c r="P127" s="29">
        <v>0</v>
      </c>
      <c r="Q127" s="29">
        <v>0</v>
      </c>
    </row>
  </sheetData>
  <mergeCells count="42">
    <mergeCell ref="A72:A78"/>
    <mergeCell ref="B72:B78"/>
    <mergeCell ref="B121:B127"/>
    <mergeCell ref="A121:A127"/>
    <mergeCell ref="A114:A120"/>
    <mergeCell ref="B114:B120"/>
    <mergeCell ref="B107:B113"/>
    <mergeCell ref="A107:A113"/>
    <mergeCell ref="B100:B106"/>
    <mergeCell ref="A100:A106"/>
    <mergeCell ref="A79:A85"/>
    <mergeCell ref="B79:B85"/>
    <mergeCell ref="A86:A92"/>
    <mergeCell ref="B86:B92"/>
    <mergeCell ref="B93:B99"/>
    <mergeCell ref="A93:A99"/>
    <mergeCell ref="B51:B57"/>
    <mergeCell ref="A51:A57"/>
    <mergeCell ref="B58:B64"/>
    <mergeCell ref="A58:A64"/>
    <mergeCell ref="A65:A71"/>
    <mergeCell ref="B65:B71"/>
    <mergeCell ref="B30:B36"/>
    <mergeCell ref="A30:A36"/>
    <mergeCell ref="A37:A43"/>
    <mergeCell ref="B37:B43"/>
    <mergeCell ref="B44:B50"/>
    <mergeCell ref="A44:A50"/>
    <mergeCell ref="B9:B15"/>
    <mergeCell ref="A9:A15"/>
    <mergeCell ref="B23:B29"/>
    <mergeCell ref="A23:A29"/>
    <mergeCell ref="B16:B22"/>
    <mergeCell ref="A16:A22"/>
    <mergeCell ref="M2:Q2"/>
    <mergeCell ref="A6:A8"/>
    <mergeCell ref="B6:B8"/>
    <mergeCell ref="C6:C8"/>
    <mergeCell ref="D7:D8"/>
    <mergeCell ref="D6:Q6"/>
    <mergeCell ref="E7:Q7"/>
    <mergeCell ref="A4:Q4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180" verticalDpi="180" r:id="rId1"/>
  <rowBreaks count="3" manualBreakCount="3">
    <brk id="36" max="16383" man="1"/>
    <brk id="71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2024-01-18T13:32:32Z</dcterms:modified>
</cp:coreProperties>
</file>