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orlova\Desktop\Контрольно-счетная комисся с 05.04.2023\Экспертно-аналитические мероприятия\2024 год\Заключения на изменения в муниципальные программы\МП Развитие культуры и туризма\"/>
    </mc:Choice>
  </mc:AlternateContent>
  <xr:revisionPtr revIDLastSave="0" documentId="8_{21FF0B92-9789-4A17-A9C8-EF67C2E794B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78" i="1" l="1"/>
  <c r="E62" i="1"/>
  <c r="Q70" i="1" l="1"/>
  <c r="P14" i="1"/>
  <c r="P59" i="1" l="1"/>
  <c r="O19" i="1"/>
  <c r="P19" i="1"/>
  <c r="R19" i="1" l="1"/>
  <c r="R23" i="1"/>
  <c r="R27" i="1"/>
  <c r="R31" i="1"/>
  <c r="R35" i="1"/>
  <c r="R39" i="1"/>
  <c r="R43" i="1"/>
  <c r="R47" i="1"/>
  <c r="R51" i="1"/>
  <c r="R55" i="1"/>
  <c r="R59" i="1"/>
  <c r="R63" i="1"/>
  <c r="R68" i="1"/>
  <c r="R69" i="1"/>
  <c r="R70" i="1"/>
  <c r="R71" i="1"/>
  <c r="R75" i="1"/>
  <c r="R79" i="1"/>
  <c r="R83" i="1"/>
  <c r="R15" i="1"/>
  <c r="R14" i="1"/>
  <c r="R13" i="1"/>
  <c r="R9" i="1" s="1"/>
  <c r="R12" i="1"/>
  <c r="R10" i="1" l="1"/>
  <c r="R67" i="1"/>
  <c r="R11" i="1"/>
  <c r="R7" i="1" s="1"/>
  <c r="R8" i="1"/>
  <c r="E86" i="1" l="1"/>
  <c r="E85" i="1"/>
  <c r="E84" i="1"/>
  <c r="E82" i="1"/>
  <c r="E81" i="1"/>
  <c r="E80" i="1"/>
  <c r="E77" i="1"/>
  <c r="E76" i="1"/>
  <c r="E74" i="1"/>
  <c r="E73" i="1"/>
  <c r="E66" i="1"/>
  <c r="E65" i="1"/>
  <c r="E64" i="1"/>
  <c r="E61" i="1"/>
  <c r="E60" i="1"/>
  <c r="E58" i="1"/>
  <c r="E57" i="1"/>
  <c r="E56" i="1"/>
  <c r="E54" i="1"/>
  <c r="E53" i="1"/>
  <c r="E52" i="1"/>
  <c r="E50" i="1"/>
  <c r="E49" i="1"/>
  <c r="E48" i="1"/>
  <c r="E46" i="1"/>
  <c r="E45" i="1"/>
  <c r="E44" i="1"/>
  <c r="E42" i="1"/>
  <c r="E41" i="1"/>
  <c r="E40" i="1"/>
  <c r="E38" i="1"/>
  <c r="E37" i="1"/>
  <c r="E36" i="1"/>
  <c r="E34" i="1"/>
  <c r="E33" i="1"/>
  <c r="E32" i="1"/>
  <c r="E30" i="1"/>
  <c r="E29" i="1"/>
  <c r="E28" i="1"/>
  <c r="E26" i="1"/>
  <c r="E25" i="1"/>
  <c r="E24" i="1"/>
  <c r="E22" i="1"/>
  <c r="E21" i="1"/>
  <c r="E20" i="1"/>
  <c r="E18" i="1"/>
  <c r="E17" i="1"/>
  <c r="E16" i="1"/>
  <c r="E72" i="1"/>
  <c r="N15" i="1"/>
  <c r="Q83" i="1" l="1"/>
  <c r="Q79" i="1"/>
  <c r="Q75" i="1"/>
  <c r="Q71" i="1"/>
  <c r="Q69" i="1"/>
  <c r="Q68" i="1"/>
  <c r="Q63" i="1"/>
  <c r="Q59" i="1"/>
  <c r="Q55" i="1"/>
  <c r="Q51" i="1"/>
  <c r="Q47" i="1"/>
  <c r="Q43" i="1"/>
  <c r="Q39" i="1"/>
  <c r="Q35" i="1"/>
  <c r="Q31" i="1"/>
  <c r="Q27" i="1"/>
  <c r="Q23" i="1"/>
  <c r="Q19" i="1"/>
  <c r="Q15" i="1"/>
  <c r="Q14" i="1"/>
  <c r="Q10" i="1" s="1"/>
  <c r="Q13" i="1"/>
  <c r="Q12" i="1"/>
  <c r="Q9" i="1" l="1"/>
  <c r="Q67" i="1"/>
  <c r="Q8" i="1"/>
  <c r="Q11" i="1"/>
  <c r="Q7" i="1" s="1"/>
  <c r="F14" i="1"/>
  <c r="G14" i="1"/>
  <c r="H14" i="1"/>
  <c r="I14" i="1"/>
  <c r="J14" i="1"/>
  <c r="K14" i="1"/>
  <c r="L14" i="1"/>
  <c r="M14" i="1"/>
  <c r="N14" i="1"/>
  <c r="O14" i="1"/>
  <c r="N12" i="1"/>
  <c r="N13" i="1"/>
  <c r="O13" i="1"/>
  <c r="O12" i="1"/>
  <c r="P13" i="1"/>
  <c r="P12" i="1"/>
  <c r="G63" i="1"/>
  <c r="H63" i="1"/>
  <c r="I63" i="1"/>
  <c r="J63" i="1"/>
  <c r="K63" i="1"/>
  <c r="L63" i="1"/>
  <c r="M63" i="1"/>
  <c r="N63" i="1"/>
  <c r="O63" i="1"/>
  <c r="P63" i="1"/>
  <c r="F63" i="1"/>
  <c r="E14" i="1" l="1"/>
  <c r="N11" i="1"/>
  <c r="O11" i="1"/>
  <c r="P11" i="1"/>
  <c r="E63" i="1"/>
  <c r="F13" i="1"/>
  <c r="F12" i="1"/>
  <c r="G59" i="1"/>
  <c r="H59" i="1"/>
  <c r="I59" i="1"/>
  <c r="J59" i="1"/>
  <c r="K59" i="1"/>
  <c r="L59" i="1"/>
  <c r="M59" i="1"/>
  <c r="N59" i="1"/>
  <c r="O59" i="1"/>
  <c r="F59" i="1"/>
  <c r="E59" i="1" l="1"/>
  <c r="F11" i="1"/>
  <c r="G13" i="1"/>
  <c r="H13" i="1"/>
  <c r="I13" i="1"/>
  <c r="J13" i="1"/>
  <c r="K13" i="1"/>
  <c r="L13" i="1"/>
  <c r="M13" i="1"/>
  <c r="G12" i="1"/>
  <c r="H12" i="1"/>
  <c r="I12" i="1"/>
  <c r="J12" i="1"/>
  <c r="K12" i="1"/>
  <c r="L12" i="1"/>
  <c r="M12" i="1"/>
  <c r="F70" i="1"/>
  <c r="G70" i="1"/>
  <c r="G10" i="1" s="1"/>
  <c r="H70" i="1"/>
  <c r="H10" i="1" s="1"/>
  <c r="I70" i="1"/>
  <c r="I10" i="1" s="1"/>
  <c r="J70" i="1"/>
  <c r="J10" i="1" s="1"/>
  <c r="K70" i="1"/>
  <c r="K10" i="1" s="1"/>
  <c r="L70" i="1"/>
  <c r="L10" i="1" s="1"/>
  <c r="M70" i="1"/>
  <c r="M10" i="1" s="1"/>
  <c r="N70" i="1"/>
  <c r="N10" i="1" s="1"/>
  <c r="O70" i="1"/>
  <c r="O10" i="1" s="1"/>
  <c r="P70" i="1"/>
  <c r="P10" i="1" s="1"/>
  <c r="F69" i="1"/>
  <c r="G69" i="1"/>
  <c r="H69" i="1"/>
  <c r="I69" i="1"/>
  <c r="J69" i="1"/>
  <c r="K69" i="1"/>
  <c r="L69" i="1"/>
  <c r="M69" i="1"/>
  <c r="N69" i="1"/>
  <c r="N9" i="1" s="1"/>
  <c r="O69" i="1"/>
  <c r="O9" i="1" s="1"/>
  <c r="P69" i="1"/>
  <c r="P9" i="1" s="1"/>
  <c r="F68" i="1"/>
  <c r="G68" i="1"/>
  <c r="H68" i="1"/>
  <c r="I68" i="1"/>
  <c r="J68" i="1"/>
  <c r="K68" i="1"/>
  <c r="L68" i="1"/>
  <c r="M68" i="1"/>
  <c r="N68" i="1"/>
  <c r="N8" i="1" s="1"/>
  <c r="O68" i="1"/>
  <c r="O8" i="1" s="1"/>
  <c r="P68" i="1"/>
  <c r="P8" i="1" s="1"/>
  <c r="G15" i="1"/>
  <c r="H15" i="1"/>
  <c r="I15" i="1"/>
  <c r="J15" i="1"/>
  <c r="K15" i="1"/>
  <c r="L15" i="1"/>
  <c r="M15" i="1"/>
  <c r="O15" i="1"/>
  <c r="P15" i="1"/>
  <c r="F15" i="1"/>
  <c r="G19" i="1"/>
  <c r="H19" i="1"/>
  <c r="I19" i="1"/>
  <c r="J19" i="1"/>
  <c r="K19" i="1"/>
  <c r="L19" i="1"/>
  <c r="M19" i="1"/>
  <c r="N19" i="1"/>
  <c r="F19" i="1"/>
  <c r="G23" i="1"/>
  <c r="H23" i="1"/>
  <c r="I23" i="1"/>
  <c r="J23" i="1"/>
  <c r="K23" i="1"/>
  <c r="L23" i="1"/>
  <c r="M23" i="1"/>
  <c r="N23" i="1"/>
  <c r="O23" i="1"/>
  <c r="P23" i="1"/>
  <c r="F23" i="1"/>
  <c r="G27" i="1"/>
  <c r="H27" i="1"/>
  <c r="I27" i="1"/>
  <c r="J27" i="1"/>
  <c r="K27" i="1"/>
  <c r="L27" i="1"/>
  <c r="M27" i="1"/>
  <c r="N27" i="1"/>
  <c r="O27" i="1"/>
  <c r="P27" i="1"/>
  <c r="F27" i="1"/>
  <c r="G31" i="1"/>
  <c r="H31" i="1"/>
  <c r="I31" i="1"/>
  <c r="J31" i="1"/>
  <c r="K31" i="1"/>
  <c r="L31" i="1"/>
  <c r="M31" i="1"/>
  <c r="N31" i="1"/>
  <c r="O31" i="1"/>
  <c r="P31" i="1"/>
  <c r="F31" i="1"/>
  <c r="G35" i="1"/>
  <c r="H35" i="1"/>
  <c r="I35" i="1"/>
  <c r="J35" i="1"/>
  <c r="K35" i="1"/>
  <c r="L35" i="1"/>
  <c r="M35" i="1"/>
  <c r="N35" i="1"/>
  <c r="O35" i="1"/>
  <c r="P35" i="1"/>
  <c r="F35" i="1"/>
  <c r="G39" i="1"/>
  <c r="H39" i="1"/>
  <c r="I39" i="1"/>
  <c r="J39" i="1"/>
  <c r="K39" i="1"/>
  <c r="L39" i="1"/>
  <c r="M39" i="1"/>
  <c r="N39" i="1"/>
  <c r="O39" i="1"/>
  <c r="P39" i="1"/>
  <c r="F39" i="1"/>
  <c r="G43" i="1"/>
  <c r="H43" i="1"/>
  <c r="I43" i="1"/>
  <c r="J43" i="1"/>
  <c r="K43" i="1"/>
  <c r="L43" i="1"/>
  <c r="M43" i="1"/>
  <c r="N43" i="1"/>
  <c r="O43" i="1"/>
  <c r="P43" i="1"/>
  <c r="F43" i="1"/>
  <c r="G47" i="1"/>
  <c r="H47" i="1"/>
  <c r="I47" i="1"/>
  <c r="J47" i="1"/>
  <c r="K47" i="1"/>
  <c r="L47" i="1"/>
  <c r="M47" i="1"/>
  <c r="N47" i="1"/>
  <c r="O47" i="1"/>
  <c r="P47" i="1"/>
  <c r="F47" i="1"/>
  <c r="G51" i="1"/>
  <c r="H51" i="1"/>
  <c r="I51" i="1"/>
  <c r="J51" i="1"/>
  <c r="K51" i="1"/>
  <c r="L51" i="1"/>
  <c r="M51" i="1"/>
  <c r="N51" i="1"/>
  <c r="O51" i="1"/>
  <c r="P51" i="1"/>
  <c r="F51" i="1"/>
  <c r="G55" i="1"/>
  <c r="H55" i="1"/>
  <c r="I55" i="1"/>
  <c r="J55" i="1"/>
  <c r="K55" i="1"/>
  <c r="L55" i="1"/>
  <c r="M55" i="1"/>
  <c r="N55" i="1"/>
  <c r="O55" i="1"/>
  <c r="P55" i="1"/>
  <c r="F55" i="1"/>
  <c r="G71" i="1"/>
  <c r="H71" i="1"/>
  <c r="I71" i="1"/>
  <c r="J71" i="1"/>
  <c r="K71" i="1"/>
  <c r="L71" i="1"/>
  <c r="M71" i="1"/>
  <c r="N71" i="1"/>
  <c r="O71" i="1"/>
  <c r="P71" i="1"/>
  <c r="F71" i="1"/>
  <c r="G75" i="1"/>
  <c r="H75" i="1"/>
  <c r="I75" i="1"/>
  <c r="J75" i="1"/>
  <c r="K75" i="1"/>
  <c r="L75" i="1"/>
  <c r="M75" i="1"/>
  <c r="N75" i="1"/>
  <c r="O75" i="1"/>
  <c r="P75" i="1"/>
  <c r="F75" i="1"/>
  <c r="G79" i="1"/>
  <c r="H79" i="1"/>
  <c r="I79" i="1"/>
  <c r="J79" i="1"/>
  <c r="K79" i="1"/>
  <c r="L79" i="1"/>
  <c r="M79" i="1"/>
  <c r="N79" i="1"/>
  <c r="O79" i="1"/>
  <c r="P79" i="1"/>
  <c r="F79" i="1"/>
  <c r="G83" i="1"/>
  <c r="H83" i="1"/>
  <c r="I83" i="1"/>
  <c r="J83" i="1"/>
  <c r="K83" i="1"/>
  <c r="L83" i="1"/>
  <c r="M83" i="1"/>
  <c r="N83" i="1"/>
  <c r="O83" i="1"/>
  <c r="P83" i="1"/>
  <c r="F83" i="1"/>
  <c r="I8" i="1" l="1"/>
  <c r="M9" i="1"/>
  <c r="L11" i="1"/>
  <c r="K8" i="1"/>
  <c r="G8" i="1"/>
  <c r="J9" i="1"/>
  <c r="I67" i="1"/>
  <c r="E12" i="1"/>
  <c r="M8" i="1"/>
  <c r="E75" i="1"/>
  <c r="L67" i="1"/>
  <c r="E31" i="1"/>
  <c r="J11" i="1"/>
  <c r="I9" i="1"/>
  <c r="F9" i="1"/>
  <c r="E69" i="1"/>
  <c r="E83" i="1"/>
  <c r="G67" i="1"/>
  <c r="J67" i="1"/>
  <c r="E39" i="1"/>
  <c r="H11" i="1"/>
  <c r="G9" i="1"/>
  <c r="E27" i="1"/>
  <c r="H67" i="1"/>
  <c r="E47" i="1"/>
  <c r="F10" i="1"/>
  <c r="E10" i="1" s="1"/>
  <c r="E70" i="1"/>
  <c r="E51" i="1"/>
  <c r="O67" i="1"/>
  <c r="E79" i="1"/>
  <c r="L9" i="1"/>
  <c r="E13" i="1"/>
  <c r="H9" i="1"/>
  <c r="M67" i="1"/>
  <c r="K67" i="1"/>
  <c r="E55" i="1"/>
  <c r="E23" i="1"/>
  <c r="F8" i="1"/>
  <c r="E68" i="1"/>
  <c r="K9" i="1"/>
  <c r="O7" i="1"/>
  <c r="P67" i="1"/>
  <c r="P7" i="1" s="1"/>
  <c r="N67" i="1"/>
  <c r="N7" i="1" s="1"/>
  <c r="E71" i="1"/>
  <c r="E43" i="1"/>
  <c r="E35" i="1"/>
  <c r="F67" i="1"/>
  <c r="M11" i="1"/>
  <c r="K11" i="1"/>
  <c r="I11" i="1"/>
  <c r="I7" i="1" s="1"/>
  <c r="G11" i="1"/>
  <c r="L8" i="1"/>
  <c r="J8" i="1"/>
  <c r="H8" i="1"/>
  <c r="E19" i="1"/>
  <c r="E15" i="1"/>
  <c r="L7" i="1" l="1"/>
  <c r="K7" i="1"/>
  <c r="M7" i="1"/>
  <c r="J7" i="1"/>
  <c r="G7" i="1"/>
  <c r="H7" i="1"/>
  <c r="E8" i="1"/>
  <c r="E9" i="1"/>
  <c r="E11" i="1"/>
  <c r="F7" i="1"/>
  <c r="E67" i="1"/>
  <c r="E7" i="1" l="1"/>
</calcChain>
</file>

<file path=xl/sharedStrings.xml><?xml version="1.0" encoding="utf-8"?>
<sst xmlns="http://schemas.openxmlformats.org/spreadsheetml/2006/main" count="132" uniqueCount="56">
  <si>
    <t>№ п\п</t>
  </si>
  <si>
    <t>Наименование муниципальной программы, подпрограмм, основного мероприятия, мероприятия и статуса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</si>
  <si>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</si>
  <si>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</si>
  <si>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</si>
  <si>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</si>
  <si>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</si>
  <si>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</si>
  <si>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</si>
  <si>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</si>
  <si>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</si>
  <si>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</si>
  <si>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</si>
  <si>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</si>
  <si>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</si>
  <si>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</si>
  <si>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 1</t>
  </si>
  <si>
    <t>Муниципальная программа Грибановского муниципального района Воронежской области "Развитие культуры и туризма"</t>
  </si>
  <si>
    <t>всего: в том числе</t>
  </si>
  <si>
    <t>федеральный бюджет</t>
  </si>
  <si>
    <t>областной бюджет</t>
  </si>
  <si>
    <t>местный бюджет</t>
  </si>
  <si>
    <t> 2</t>
  </si>
  <si>
    <t> 3</t>
  </si>
  <si>
    <t> 4</t>
  </si>
  <si>
    <t> 5</t>
  </si>
  <si>
    <t> 6</t>
  </si>
  <si>
    <t> 7</t>
  </si>
  <si>
    <t> 8</t>
  </si>
  <si>
    <t> 9</t>
  </si>
  <si>
    <t>10 </t>
  </si>
  <si>
    <t> 11</t>
  </si>
  <si>
    <t>Подпрограмма 1.                                    "Развитие культуры Грибановского района"</t>
  </si>
  <si>
    <t>Основное мероприятие 2.                                Модернизация материальной базы, технического и технологического оснащения учреждений культуры района.</t>
  </si>
  <si>
    <t>Основное мероприятие 3.                                 Организация и проведение мероприятий, праздников, конкурсов и фестивалей.</t>
  </si>
  <si>
    <t>Основное мероприятие 4.                                                         Межбюджетные трансферты бюджетам поселений на выполнение переданных полномочий по организации библиотечного обслуживания населения, комплектования и обеспечения сохранности библиотечных фондов библиотек поселения.</t>
  </si>
  <si>
    <t>Основное мероприятие 5.                               Обеспечение сохранности и ремонт военно-мемориальных объектов.</t>
  </si>
  <si>
    <t>Основное мероприятие 6.                                    Создание благоприятных условий для развития внутреннего и въездного туризма и продвижения туристского потенциала Воронежской области.</t>
  </si>
  <si>
    <t>Основное мероприятие 7.                                  Поддержка творческих инициатив населения, а так же выдающихся деятелей, организаций в сфере культуры, творческих союзов.</t>
  </si>
  <si>
    <t xml:space="preserve">Основное мероприятие 8.                                   Создание благоприятных условий для сохранения, возрождения и развития народных художественных промыслов и ремёсел </t>
  </si>
  <si>
    <t>Основное мероприятие 9.                                  Ремонт здания МКУК "Грибановский РДК"</t>
  </si>
  <si>
    <t>Основное мероприятие 10.                                 Развитие сферы культуры и туризма района (Ремонт кровли МКУК Кирсановского сельского поселения «ЦДИ»)</t>
  </si>
  <si>
    <t>Основное мероприятие 11.                                                    Региональный проект «Культурная среда»  (строительство нового Дома культуры в с. Листопадовка)</t>
  </si>
  <si>
    <t>Подпрограмма 2.                                              "Развитие дополнительного образования"</t>
  </si>
  <si>
    <t>Основное мероприятие 1.                                        Мероприятия в области дополнительного образования.</t>
  </si>
  <si>
    <t>Основное мероприятие 2.                                                     Обеспечение деятельности учреждения дополнительного образования.</t>
  </si>
  <si>
    <t>Основное мероприятие 3.                                                 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учётом их особых потребностей и получения ими услуг.</t>
  </si>
  <si>
    <t>Основное мероприятие 4.                                                      Региональный проект «Культурная среда» (Государственная поддержка отрасли культуры)</t>
  </si>
  <si>
    <t>Основное мероприятие 1.                               Финансовое обеспечение деятельности МКУК "Грибановский РДК".</t>
  </si>
  <si>
    <t>Основное мероприятие 12.                                         Финансовое обеспечение деятельности МКУК "Межпоселенческая библиотека Грибановского муниципального района"</t>
  </si>
  <si>
    <t>Основное мероприятие 13.                                                    Региональный проект «Культурная среда»  (государственная поддержка отрасли культуры)</t>
  </si>
  <si>
    <t>2025 год</t>
  </si>
  <si>
    <t>2026 год</t>
  </si>
  <si>
    <t xml:space="preserve"> </t>
  </si>
  <si>
    <t>Расходы районного бюджета на реализацию муниципальной программы Грибановского муниципального района Воронежской области "Развитие культуры и туризма"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</si>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</sst>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0" borderId="0" xfId="0" applyNumberFormat="1"/>
    <xf numFmtId="164" fontId="1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86"/>
  <sheetViews>
    <sheetView tabSelected="1" topLeftCell="A58" zoomScale="90" zoomScaleNormal="90" workbookViewId="0">
      <selection activeCell="T5" sqref="T5"/>
    </sheetView>
  </sheetViews>
  <sheetFormatPr defaultRowHeight="15" x14ac:dyDescent="0.25"/>
  <cols>
    <col min="2" max="2" width="6.42578125" customWidth="1"/>
    <col min="3" max="3" width="28.5703125" customWidth="1"/>
    <col min="4" max="4" width="19.28515625" customWidth="1"/>
  </cols>
  <sheetData>
    <row r="2" spans="2:18" x14ac:dyDescent="0.25">
      <c r="P2" s="28" t="s">
        <v>55</v>
      </c>
      <c r="Q2" s="28"/>
      <c r="R2" s="28"/>
    </row>
    <row r="3" spans="2:18" ht="25.5" customHeight="1" x14ac:dyDescent="0.25">
      <c r="C3" s="29" t="s">
        <v>54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2:18" ht="15.75" thickBot="1" x14ac:dyDescent="0.3"/>
    <row r="5" spans="2:18" ht="25.5" customHeight="1" thickBot="1" x14ac:dyDescent="0.3">
      <c r="B5" s="6" t="s">
        <v>0</v>
      </c>
      <c r="C5" s="6" t="s">
        <v>1</v>
      </c>
      <c r="D5" s="6" t="s">
        <v>2</v>
      </c>
      <c r="E5" s="7" t="s">
        <v>3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9"/>
    </row>
    <row r="6" spans="2:18" ht="21.75" customHeight="1" thickBot="1" x14ac:dyDescent="0.3">
      <c r="B6" s="10"/>
      <c r="C6" s="10"/>
      <c r="D6" s="10"/>
      <c r="E6" s="11" t="s">
        <v>4</v>
      </c>
      <c r="F6" s="11" t="s">
        <v>5</v>
      </c>
      <c r="G6" s="11" t="s">
        <v>6</v>
      </c>
      <c r="H6" s="11" t="s">
        <v>7</v>
      </c>
      <c r="I6" s="11" t="s">
        <v>8</v>
      </c>
      <c r="J6" s="11" t="s">
        <v>9</v>
      </c>
      <c r="K6" s="11" t="s">
        <v>10</v>
      </c>
      <c r="L6" s="11" t="s">
        <v>11</v>
      </c>
      <c r="M6" s="11" t="s">
        <v>12</v>
      </c>
      <c r="N6" s="11" t="s">
        <v>13</v>
      </c>
      <c r="O6" s="11" t="s">
        <v>14</v>
      </c>
      <c r="P6" s="11" t="s">
        <v>15</v>
      </c>
      <c r="Q6" s="12" t="s">
        <v>51</v>
      </c>
      <c r="R6" s="12" t="s">
        <v>52</v>
      </c>
    </row>
    <row r="7" spans="2:18" ht="30" customHeight="1" thickBot="1" x14ac:dyDescent="0.3">
      <c r="B7" s="13" t="s">
        <v>16</v>
      </c>
      <c r="C7" s="3" t="s">
        <v>17</v>
      </c>
      <c r="D7" s="14" t="s">
        <v>18</v>
      </c>
      <c r="E7" s="2">
        <f>SUM(F7:R7)</f>
        <v>553238.60000000009</v>
      </c>
      <c r="F7" s="2">
        <f t="shared" ref="F7:R7" si="0">F11+F67</f>
        <v>14996.5</v>
      </c>
      <c r="G7" s="2">
        <f t="shared" si="0"/>
        <v>15830.8</v>
      </c>
      <c r="H7" s="2">
        <f t="shared" si="0"/>
        <v>15307.599999999999</v>
      </c>
      <c r="I7" s="2">
        <f t="shared" si="0"/>
        <v>17290.800000000003</v>
      </c>
      <c r="J7" s="2">
        <f t="shared" si="0"/>
        <v>24559.9</v>
      </c>
      <c r="K7" s="2">
        <f t="shared" si="0"/>
        <v>56700.399999999994</v>
      </c>
      <c r="L7" s="2">
        <f t="shared" si="0"/>
        <v>77733.400000000009</v>
      </c>
      <c r="M7" s="2">
        <f t="shared" si="0"/>
        <v>32198.2</v>
      </c>
      <c r="N7" s="2">
        <f t="shared" si="0"/>
        <v>55371.47</v>
      </c>
      <c r="O7" s="2">
        <f>O8+O9+O10</f>
        <v>45571.100000000006</v>
      </c>
      <c r="P7" s="2">
        <f t="shared" si="0"/>
        <v>47103</v>
      </c>
      <c r="Q7" s="2">
        <f t="shared" si="0"/>
        <v>70674.429999999993</v>
      </c>
      <c r="R7" s="2">
        <f t="shared" si="0"/>
        <v>79901</v>
      </c>
    </row>
    <row r="8" spans="2:18" ht="24.75" customHeight="1" thickBot="1" x14ac:dyDescent="0.3">
      <c r="B8" s="15"/>
      <c r="C8" s="4"/>
      <c r="D8" s="14" t="s">
        <v>19</v>
      </c>
      <c r="E8" s="2">
        <f t="shared" ref="E8:E14" si="1">SUM(F8:R8)</f>
        <v>39739.030000000006</v>
      </c>
      <c r="F8" s="2">
        <f t="shared" ref="F8:O8" si="2">F12+F68</f>
        <v>155.6</v>
      </c>
      <c r="G8" s="2">
        <f t="shared" si="2"/>
        <v>67.2</v>
      </c>
      <c r="H8" s="2">
        <f t="shared" si="2"/>
        <v>301.7</v>
      </c>
      <c r="I8" s="2">
        <f t="shared" si="2"/>
        <v>109.1</v>
      </c>
      <c r="J8" s="2">
        <f t="shared" si="2"/>
        <v>178.4</v>
      </c>
      <c r="K8" s="2">
        <f t="shared" si="2"/>
        <v>9</v>
      </c>
      <c r="L8" s="2">
        <f t="shared" si="2"/>
        <v>33161.700000000004</v>
      </c>
      <c r="M8" s="2">
        <f t="shared" si="2"/>
        <v>3098.8</v>
      </c>
      <c r="N8" s="2">
        <f t="shared" si="2"/>
        <v>118.9</v>
      </c>
      <c r="O8" s="2">
        <f t="shared" si="2"/>
        <v>278.60000000000002</v>
      </c>
      <c r="P8" s="2">
        <f>P12+P68</f>
        <v>94.6</v>
      </c>
      <c r="Q8" s="2">
        <f t="shared" ref="Q8:R8" si="3">Q12+Q68</f>
        <v>1051.03</v>
      </c>
      <c r="R8" s="2">
        <f t="shared" si="3"/>
        <v>1114.4000000000001</v>
      </c>
    </row>
    <row r="9" spans="2:18" ht="24.75" customHeight="1" thickBot="1" x14ac:dyDescent="0.3">
      <c r="B9" s="15"/>
      <c r="C9" s="4"/>
      <c r="D9" s="14" t="s">
        <v>20</v>
      </c>
      <c r="E9" s="2">
        <f>SUM(F9:R9)</f>
        <v>145115.07</v>
      </c>
      <c r="F9" s="2">
        <f t="shared" ref="F9:O9" si="4">F13+F69</f>
        <v>0</v>
      </c>
      <c r="G9" s="2">
        <f t="shared" si="4"/>
        <v>0</v>
      </c>
      <c r="H9" s="2">
        <f t="shared" si="4"/>
        <v>0</v>
      </c>
      <c r="I9" s="2">
        <f t="shared" si="4"/>
        <v>317</v>
      </c>
      <c r="J9" s="2">
        <f t="shared" si="4"/>
        <v>435.9</v>
      </c>
      <c r="K9" s="2">
        <f t="shared" si="4"/>
        <v>28260.100000000002</v>
      </c>
      <c r="L9" s="2">
        <f t="shared" si="4"/>
        <v>18374.7</v>
      </c>
      <c r="M9" s="2">
        <f t="shared" si="4"/>
        <v>1769.1</v>
      </c>
      <c r="N9" s="2">
        <f t="shared" si="4"/>
        <v>23674.07</v>
      </c>
      <c r="O9" s="2">
        <f t="shared" si="4"/>
        <v>7764.9</v>
      </c>
      <c r="P9" s="2">
        <f>P13+P69</f>
        <v>15.4</v>
      </c>
      <c r="Q9" s="2">
        <f t="shared" ref="Q9:R9" si="5">Q13+Q69</f>
        <v>27671.1</v>
      </c>
      <c r="R9" s="2">
        <f t="shared" si="5"/>
        <v>36832.800000000003</v>
      </c>
    </row>
    <row r="10" spans="2:18" ht="24.75" customHeight="1" thickBot="1" x14ac:dyDescent="0.3">
      <c r="B10" s="16"/>
      <c r="C10" s="5"/>
      <c r="D10" s="14" t="s">
        <v>21</v>
      </c>
      <c r="E10" s="2">
        <f t="shared" si="1"/>
        <v>368384.5</v>
      </c>
      <c r="F10" s="2">
        <f t="shared" ref="F10:O10" si="6">F14+F70</f>
        <v>14840.9</v>
      </c>
      <c r="G10" s="2">
        <f t="shared" si="6"/>
        <v>15763.6</v>
      </c>
      <c r="H10" s="2">
        <f t="shared" si="6"/>
        <v>15005.9</v>
      </c>
      <c r="I10" s="2">
        <f t="shared" si="6"/>
        <v>16864.7</v>
      </c>
      <c r="J10" s="2">
        <f t="shared" si="6"/>
        <v>23945.599999999999</v>
      </c>
      <c r="K10" s="2">
        <f t="shared" si="6"/>
        <v>28431.3</v>
      </c>
      <c r="L10" s="2">
        <f t="shared" si="6"/>
        <v>26197</v>
      </c>
      <c r="M10" s="2">
        <f t="shared" si="6"/>
        <v>27330.300000000003</v>
      </c>
      <c r="N10" s="2">
        <f t="shared" si="6"/>
        <v>31578.5</v>
      </c>
      <c r="O10" s="2">
        <f t="shared" si="6"/>
        <v>37527.600000000006</v>
      </c>
      <c r="P10" s="2">
        <f>P14+P70</f>
        <v>46993</v>
      </c>
      <c r="Q10" s="2">
        <f t="shared" ref="Q10:R10" si="7">Q14+Q70</f>
        <v>41952.3</v>
      </c>
      <c r="R10" s="2">
        <f t="shared" si="7"/>
        <v>41953.8</v>
      </c>
    </row>
    <row r="11" spans="2:18" ht="24.75" customHeight="1" thickBot="1" x14ac:dyDescent="0.3">
      <c r="B11" s="13" t="s">
        <v>22</v>
      </c>
      <c r="C11" s="17" t="s">
        <v>32</v>
      </c>
      <c r="D11" s="14" t="s">
        <v>18</v>
      </c>
      <c r="E11" s="2">
        <f t="shared" si="1"/>
        <v>374512.5</v>
      </c>
      <c r="F11" s="2">
        <f>SUM(F12:F14)</f>
        <v>6440.7000000000007</v>
      </c>
      <c r="G11" s="2">
        <f t="shared" ref="G11:N11" si="8">SUM(G12:G14)</f>
        <v>7004.0999999999995</v>
      </c>
      <c r="H11" s="2">
        <f t="shared" si="8"/>
        <v>6532.2</v>
      </c>
      <c r="I11" s="2">
        <f t="shared" si="8"/>
        <v>7207.7000000000007</v>
      </c>
      <c r="J11" s="2">
        <f t="shared" si="8"/>
        <v>13513.800000000001</v>
      </c>
      <c r="K11" s="2">
        <f t="shared" si="8"/>
        <v>44525.599999999999</v>
      </c>
      <c r="L11" s="2">
        <f t="shared" si="8"/>
        <v>65186.600000000006</v>
      </c>
      <c r="M11" s="2">
        <f t="shared" si="8"/>
        <v>15944.1</v>
      </c>
      <c r="N11" s="2">
        <f t="shared" si="8"/>
        <v>40436.57</v>
      </c>
      <c r="O11" s="2">
        <f>SUM(O12:O14)</f>
        <v>27263.9</v>
      </c>
      <c r="P11" s="2">
        <f t="shared" ref="P11:R11" si="9">SUM(P12:P14)</f>
        <v>27852.799999999999</v>
      </c>
      <c r="Q11" s="2">
        <f t="shared" si="9"/>
        <v>51688.93</v>
      </c>
      <c r="R11" s="2">
        <f t="shared" si="9"/>
        <v>60915.500000000007</v>
      </c>
    </row>
    <row r="12" spans="2:18" ht="24.75" customHeight="1" thickBot="1" x14ac:dyDescent="0.3">
      <c r="B12" s="15"/>
      <c r="C12" s="18"/>
      <c r="D12" s="14" t="s">
        <v>19</v>
      </c>
      <c r="E12" s="2">
        <f t="shared" si="1"/>
        <v>36664.030000000006</v>
      </c>
      <c r="F12" s="2">
        <f t="shared" ref="F12:F13" si="10">F16+F20+F24+F28+F32+F36+F40+F44+F48+F52+F56+F60</f>
        <v>155.6</v>
      </c>
      <c r="G12" s="2">
        <f t="shared" ref="G12:M12" si="11">G16+G20+G24+G28+G32+G36+G40+G44+G48+G52+G56</f>
        <v>67.2</v>
      </c>
      <c r="H12" s="2">
        <f t="shared" si="11"/>
        <v>301.7</v>
      </c>
      <c r="I12" s="2">
        <f t="shared" si="11"/>
        <v>109.1</v>
      </c>
      <c r="J12" s="2">
        <f t="shared" si="11"/>
        <v>78.400000000000006</v>
      </c>
      <c r="K12" s="2">
        <f t="shared" si="11"/>
        <v>9</v>
      </c>
      <c r="L12" s="2">
        <f t="shared" si="11"/>
        <v>33161.700000000004</v>
      </c>
      <c r="M12" s="2">
        <f t="shared" si="11"/>
        <v>123.8</v>
      </c>
      <c r="N12" s="2">
        <f t="shared" ref="N12:O14" si="12">N16+N20+N24+N28+N32+N36+N40+N44+N48+N52+N56+N60+N64</f>
        <v>118.9</v>
      </c>
      <c r="O12" s="2">
        <f t="shared" ref="O12:R13" si="13">O16+O20+O24+O28+O32+O36+O40+O44+O48+O52+O56+O60+O64</f>
        <v>278.60000000000002</v>
      </c>
      <c r="P12" s="2">
        <f t="shared" si="13"/>
        <v>94.6</v>
      </c>
      <c r="Q12" s="2">
        <f t="shared" si="13"/>
        <v>1051.03</v>
      </c>
      <c r="R12" s="2">
        <f t="shared" si="13"/>
        <v>1114.4000000000001</v>
      </c>
    </row>
    <row r="13" spans="2:18" ht="24.75" customHeight="1" thickBot="1" x14ac:dyDescent="0.3">
      <c r="B13" s="15"/>
      <c r="C13" s="18"/>
      <c r="D13" s="14" t="s">
        <v>20</v>
      </c>
      <c r="E13" s="2">
        <f t="shared" si="1"/>
        <v>139668.77000000002</v>
      </c>
      <c r="F13" s="2">
        <f t="shared" si="10"/>
        <v>0</v>
      </c>
      <c r="G13" s="2">
        <f t="shared" ref="G13:M13" si="14">G17+G21+G25+G29+G33+G37+G41+G45+G49+G53+G57</f>
        <v>0</v>
      </c>
      <c r="H13" s="2">
        <f t="shared" si="14"/>
        <v>0</v>
      </c>
      <c r="I13" s="2">
        <f t="shared" si="14"/>
        <v>317</v>
      </c>
      <c r="J13" s="2">
        <f t="shared" si="14"/>
        <v>418.2</v>
      </c>
      <c r="K13" s="2">
        <f t="shared" si="14"/>
        <v>28159.200000000001</v>
      </c>
      <c r="L13" s="2">
        <f t="shared" si="14"/>
        <v>17500.2</v>
      </c>
      <c r="M13" s="2">
        <f t="shared" si="14"/>
        <v>452.09999999999997</v>
      </c>
      <c r="N13" s="2">
        <f t="shared" si="12"/>
        <v>22019.37</v>
      </c>
      <c r="O13" s="2">
        <f t="shared" si="13"/>
        <v>6283.4</v>
      </c>
      <c r="P13" s="2">
        <f t="shared" si="13"/>
        <v>15.4</v>
      </c>
      <c r="Q13" s="2">
        <f t="shared" si="13"/>
        <v>27671.1</v>
      </c>
      <c r="R13" s="2">
        <f t="shared" si="13"/>
        <v>36832.800000000003</v>
      </c>
    </row>
    <row r="14" spans="2:18" ht="24.75" customHeight="1" thickBot="1" x14ac:dyDescent="0.3">
      <c r="B14" s="16"/>
      <c r="C14" s="19"/>
      <c r="D14" s="14" t="s">
        <v>21</v>
      </c>
      <c r="E14" s="2">
        <f t="shared" si="1"/>
        <v>198179.7</v>
      </c>
      <c r="F14" s="2">
        <f t="shared" ref="F14:M14" si="15">F18+F22+F26+F30+F34+F38+F42+F46+F50+F54+F58+F62+F66</f>
        <v>6285.1</v>
      </c>
      <c r="G14" s="2">
        <f t="shared" si="15"/>
        <v>6936.9</v>
      </c>
      <c r="H14" s="2">
        <f t="shared" si="15"/>
        <v>6230.5</v>
      </c>
      <c r="I14" s="2">
        <f t="shared" si="15"/>
        <v>6781.6</v>
      </c>
      <c r="J14" s="2">
        <f t="shared" si="15"/>
        <v>13017.2</v>
      </c>
      <c r="K14" s="2">
        <f t="shared" si="15"/>
        <v>16357.4</v>
      </c>
      <c r="L14" s="2">
        <f t="shared" si="15"/>
        <v>14524.7</v>
      </c>
      <c r="M14" s="2">
        <f t="shared" si="15"/>
        <v>15368.2</v>
      </c>
      <c r="N14" s="2">
        <f t="shared" si="12"/>
        <v>18298.3</v>
      </c>
      <c r="O14" s="2">
        <f t="shared" si="12"/>
        <v>20701.900000000001</v>
      </c>
      <c r="P14" s="2">
        <f>P18+P22+P26+P30+P34+P38+P42+P46+P50+P54+P58+P62+P66</f>
        <v>27742.799999999999</v>
      </c>
      <c r="Q14" s="2">
        <f t="shared" ref="Q14:R14" si="16">Q18+Q22+Q26+Q30+Q34+Q38+Q42+Q46+Q50+Q54+Q58+Q62+Q66</f>
        <v>22966.800000000003</v>
      </c>
      <c r="R14" s="2">
        <f t="shared" si="16"/>
        <v>22968.300000000003</v>
      </c>
    </row>
    <row r="15" spans="2:18" ht="27" customHeight="1" thickBot="1" x14ac:dyDescent="0.3">
      <c r="B15" s="13" t="s">
        <v>23</v>
      </c>
      <c r="C15" s="3" t="s">
        <v>48</v>
      </c>
      <c r="D15" s="14" t="s">
        <v>18</v>
      </c>
      <c r="E15" s="2">
        <f t="shared" ref="E15:E30" si="17">SUM(F15:Q15)</f>
        <v>109432.1</v>
      </c>
      <c r="F15" s="2">
        <f>SUM(F16:F18)</f>
        <v>6285.1</v>
      </c>
      <c r="G15" s="2">
        <f t="shared" ref="G15:P15" si="18">SUM(G16:G18)</f>
        <v>6936.9</v>
      </c>
      <c r="H15" s="2">
        <f t="shared" si="18"/>
        <v>5808.8</v>
      </c>
      <c r="I15" s="2">
        <f t="shared" si="18"/>
        <v>7067.8</v>
      </c>
      <c r="J15" s="2">
        <f t="shared" si="18"/>
        <v>7951.9</v>
      </c>
      <c r="K15" s="2">
        <f t="shared" si="18"/>
        <v>8926.6</v>
      </c>
      <c r="L15" s="2">
        <f t="shared" si="18"/>
        <v>8515.2000000000007</v>
      </c>
      <c r="M15" s="2">
        <f t="shared" si="18"/>
        <v>9296.2000000000007</v>
      </c>
      <c r="N15" s="2">
        <f t="shared" si="18"/>
        <v>10024</v>
      </c>
      <c r="O15" s="2">
        <f t="shared" si="18"/>
        <v>11929.1</v>
      </c>
      <c r="P15" s="2">
        <f t="shared" si="18"/>
        <v>15361.4</v>
      </c>
      <c r="Q15" s="2">
        <f t="shared" ref="Q15:R15" si="19">SUM(Q16:Q18)</f>
        <v>11329.1</v>
      </c>
      <c r="R15" s="2">
        <f t="shared" si="19"/>
        <v>11330.1</v>
      </c>
    </row>
    <row r="16" spans="2:18" ht="24.75" customHeight="1" thickBot="1" x14ac:dyDescent="0.3">
      <c r="B16" s="15"/>
      <c r="C16" s="4"/>
      <c r="D16" s="14" t="s">
        <v>19</v>
      </c>
      <c r="E16" s="2">
        <f t="shared" si="17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</row>
    <row r="17" spans="2:19" ht="24.75" customHeight="1" thickBot="1" x14ac:dyDescent="0.3">
      <c r="B17" s="15"/>
      <c r="C17" s="4"/>
      <c r="D17" s="14" t="s">
        <v>20</v>
      </c>
      <c r="E17" s="2">
        <f t="shared" si="17"/>
        <v>2346.5</v>
      </c>
      <c r="F17" s="20">
        <v>0</v>
      </c>
      <c r="G17" s="20">
        <v>0</v>
      </c>
      <c r="H17" s="20">
        <v>0</v>
      </c>
      <c r="I17" s="20">
        <v>286.2</v>
      </c>
      <c r="J17" s="20">
        <v>378.2</v>
      </c>
      <c r="K17" s="20">
        <v>66.900000000000006</v>
      </c>
      <c r="L17" s="20">
        <v>476.6</v>
      </c>
      <c r="M17" s="20">
        <v>430.2</v>
      </c>
      <c r="N17" s="20">
        <v>0</v>
      </c>
      <c r="O17" s="20">
        <v>708.4</v>
      </c>
      <c r="P17" s="20">
        <v>0</v>
      </c>
      <c r="Q17" s="20">
        <v>0</v>
      </c>
      <c r="R17" s="20">
        <v>0</v>
      </c>
    </row>
    <row r="18" spans="2:19" ht="24.75" customHeight="1" thickBot="1" x14ac:dyDescent="0.3">
      <c r="B18" s="16"/>
      <c r="C18" s="5"/>
      <c r="D18" s="14" t="s">
        <v>21</v>
      </c>
      <c r="E18" s="2">
        <f t="shared" si="17"/>
        <v>107085.59999999999</v>
      </c>
      <c r="F18" s="20">
        <v>6285.1</v>
      </c>
      <c r="G18" s="20">
        <v>6936.9</v>
      </c>
      <c r="H18" s="20">
        <v>5808.8</v>
      </c>
      <c r="I18" s="20">
        <v>6781.6</v>
      </c>
      <c r="J18" s="20">
        <v>7573.7</v>
      </c>
      <c r="K18" s="20">
        <v>8859.7000000000007</v>
      </c>
      <c r="L18" s="20">
        <v>8038.6</v>
      </c>
      <c r="M18" s="20">
        <v>8866</v>
      </c>
      <c r="N18" s="20">
        <v>10024</v>
      </c>
      <c r="O18" s="20">
        <v>11220.7</v>
      </c>
      <c r="P18" s="20">
        <v>15361.4</v>
      </c>
      <c r="Q18" s="20">
        <v>11329.1</v>
      </c>
      <c r="R18" s="20">
        <v>11330.1</v>
      </c>
      <c r="S18" s="1" t="s">
        <v>53</v>
      </c>
    </row>
    <row r="19" spans="2:19" ht="31.5" customHeight="1" thickBot="1" x14ac:dyDescent="0.3">
      <c r="B19" s="13" t="s">
        <v>24</v>
      </c>
      <c r="C19" s="3" t="s">
        <v>33</v>
      </c>
      <c r="D19" s="14" t="s">
        <v>18</v>
      </c>
      <c r="E19" s="2">
        <f t="shared" si="17"/>
        <v>62564</v>
      </c>
      <c r="F19" s="2">
        <f>SUM(F20:F22)</f>
        <v>155.6</v>
      </c>
      <c r="G19" s="2">
        <f t="shared" ref="G19:P19" si="20">SUM(G20:G22)</f>
        <v>67.2</v>
      </c>
      <c r="H19" s="2">
        <f t="shared" si="20"/>
        <v>301.7</v>
      </c>
      <c r="I19" s="2">
        <f t="shared" si="20"/>
        <v>88.6</v>
      </c>
      <c r="J19" s="2">
        <f t="shared" si="20"/>
        <v>118.4</v>
      </c>
      <c r="K19" s="2">
        <f t="shared" si="20"/>
        <v>1387.6</v>
      </c>
      <c r="L19" s="2">
        <f t="shared" si="20"/>
        <v>3979.5000000000005</v>
      </c>
      <c r="M19" s="2">
        <f t="shared" si="20"/>
        <v>146.1</v>
      </c>
      <c r="N19" s="2">
        <f t="shared" si="20"/>
        <v>22138.27</v>
      </c>
      <c r="O19" s="2">
        <f>SUM(O20:O22)</f>
        <v>5324.9</v>
      </c>
      <c r="P19" s="2">
        <f t="shared" si="20"/>
        <v>112</v>
      </c>
      <c r="Q19" s="2">
        <f t="shared" ref="Q19:R19" si="21">SUM(Q20:Q22)</f>
        <v>28744.129999999997</v>
      </c>
      <c r="R19" s="2">
        <f t="shared" si="21"/>
        <v>37969.700000000004</v>
      </c>
    </row>
    <row r="20" spans="2:19" ht="24.75" customHeight="1" thickBot="1" x14ac:dyDescent="0.3">
      <c r="B20" s="15"/>
      <c r="C20" s="4"/>
      <c r="D20" s="14" t="s">
        <v>19</v>
      </c>
      <c r="E20" s="2">
        <f t="shared" si="17"/>
        <v>5721.2300000000005</v>
      </c>
      <c r="F20" s="20">
        <v>155.6</v>
      </c>
      <c r="G20" s="20">
        <v>67.2</v>
      </c>
      <c r="H20" s="20">
        <v>301.7</v>
      </c>
      <c r="I20" s="20">
        <v>69.099999999999994</v>
      </c>
      <c r="J20" s="20">
        <v>78.400000000000006</v>
      </c>
      <c r="K20" s="20">
        <v>9</v>
      </c>
      <c r="L20" s="20">
        <v>3373.3</v>
      </c>
      <c r="M20" s="20">
        <v>123.8</v>
      </c>
      <c r="N20" s="20">
        <v>118.9</v>
      </c>
      <c r="O20" s="20">
        <v>278.60000000000002</v>
      </c>
      <c r="P20" s="20">
        <v>94.6</v>
      </c>
      <c r="Q20" s="20">
        <v>1051.03</v>
      </c>
      <c r="R20" s="20">
        <v>1114.4000000000001</v>
      </c>
    </row>
    <row r="21" spans="2:19" ht="24.75" customHeight="1" thickBot="1" x14ac:dyDescent="0.3">
      <c r="B21" s="15"/>
      <c r="C21" s="4"/>
      <c r="D21" s="14" t="s">
        <v>20</v>
      </c>
      <c r="E21" s="2">
        <f t="shared" si="17"/>
        <v>56681.27</v>
      </c>
      <c r="F21" s="20">
        <v>0</v>
      </c>
      <c r="G21" s="20">
        <v>0</v>
      </c>
      <c r="H21" s="20">
        <v>0</v>
      </c>
      <c r="I21" s="20">
        <v>19.5</v>
      </c>
      <c r="J21" s="20">
        <v>40</v>
      </c>
      <c r="K21" s="20">
        <v>1253.3</v>
      </c>
      <c r="L21" s="20">
        <v>595.29999999999995</v>
      </c>
      <c r="M21" s="20">
        <v>21.9</v>
      </c>
      <c r="N21" s="20">
        <v>22019.37</v>
      </c>
      <c r="O21" s="20">
        <v>5045.3999999999996</v>
      </c>
      <c r="P21" s="20">
        <v>15.4</v>
      </c>
      <c r="Q21" s="20">
        <v>27671.1</v>
      </c>
      <c r="R21" s="20">
        <v>36832.800000000003</v>
      </c>
    </row>
    <row r="22" spans="2:19" ht="24.75" customHeight="1" thickBot="1" x14ac:dyDescent="0.3">
      <c r="B22" s="16"/>
      <c r="C22" s="5"/>
      <c r="D22" s="14" t="s">
        <v>21</v>
      </c>
      <c r="E22" s="2">
        <f t="shared" si="17"/>
        <v>161.5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125.3</v>
      </c>
      <c r="L22" s="20">
        <v>10.9</v>
      </c>
      <c r="M22" s="20">
        <v>0.4</v>
      </c>
      <c r="N22" s="20">
        <v>0</v>
      </c>
      <c r="O22" s="20">
        <v>0.9</v>
      </c>
      <c r="P22" s="20">
        <v>2</v>
      </c>
      <c r="Q22" s="20">
        <v>22</v>
      </c>
      <c r="R22" s="20">
        <v>22.5</v>
      </c>
    </row>
    <row r="23" spans="2:19" ht="27.75" customHeight="1" thickBot="1" x14ac:dyDescent="0.3">
      <c r="B23" s="13" t="s">
        <v>25</v>
      </c>
      <c r="C23" s="3" t="s">
        <v>34</v>
      </c>
      <c r="D23" s="14" t="s">
        <v>18</v>
      </c>
      <c r="E23" s="2">
        <f t="shared" si="17"/>
        <v>0</v>
      </c>
      <c r="F23" s="20">
        <f>SUM(F24:F26)</f>
        <v>0</v>
      </c>
      <c r="G23" s="20">
        <f t="shared" ref="G23:P23" si="22">SUM(G24:G26)</f>
        <v>0</v>
      </c>
      <c r="H23" s="20">
        <f t="shared" si="22"/>
        <v>0</v>
      </c>
      <c r="I23" s="20">
        <f t="shared" si="22"/>
        <v>0</v>
      </c>
      <c r="J23" s="20">
        <f t="shared" si="22"/>
        <v>0</v>
      </c>
      <c r="K23" s="20">
        <f t="shared" si="22"/>
        <v>0</v>
      </c>
      <c r="L23" s="20">
        <f t="shared" si="22"/>
        <v>0</v>
      </c>
      <c r="M23" s="20">
        <f t="shared" si="22"/>
        <v>0</v>
      </c>
      <c r="N23" s="20">
        <f t="shared" si="22"/>
        <v>0</v>
      </c>
      <c r="O23" s="20">
        <f t="shared" si="22"/>
        <v>0</v>
      </c>
      <c r="P23" s="20">
        <f t="shared" si="22"/>
        <v>0</v>
      </c>
      <c r="Q23" s="20">
        <f t="shared" ref="Q23:R23" si="23">SUM(Q24:Q26)</f>
        <v>0</v>
      </c>
      <c r="R23" s="20">
        <f t="shared" si="23"/>
        <v>0</v>
      </c>
    </row>
    <row r="24" spans="2:19" ht="24.75" customHeight="1" thickBot="1" x14ac:dyDescent="0.3">
      <c r="B24" s="15"/>
      <c r="C24" s="4"/>
      <c r="D24" s="14" t="s">
        <v>19</v>
      </c>
      <c r="E24" s="2">
        <f t="shared" si="17"/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</row>
    <row r="25" spans="2:19" ht="24.75" customHeight="1" thickBot="1" x14ac:dyDescent="0.3">
      <c r="B25" s="15"/>
      <c r="C25" s="4"/>
      <c r="D25" s="14" t="s">
        <v>20</v>
      </c>
      <c r="E25" s="2">
        <f t="shared" si="17"/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</row>
    <row r="26" spans="2:19" ht="24.75" customHeight="1" thickBot="1" x14ac:dyDescent="0.3">
      <c r="B26" s="16"/>
      <c r="C26" s="5"/>
      <c r="D26" s="14" t="s">
        <v>21</v>
      </c>
      <c r="E26" s="2">
        <f t="shared" si="17"/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</row>
    <row r="27" spans="2:19" ht="33" customHeight="1" thickBot="1" x14ac:dyDescent="0.3">
      <c r="B27" s="13" t="s">
        <v>26</v>
      </c>
      <c r="C27" s="3" t="s">
        <v>35</v>
      </c>
      <c r="D27" s="14" t="s">
        <v>18</v>
      </c>
      <c r="E27" s="2">
        <f>SUM(F27:R27)</f>
        <v>24464.7</v>
      </c>
      <c r="F27" s="2">
        <f>SUM(F28:F30)</f>
        <v>0</v>
      </c>
      <c r="G27" s="2">
        <f t="shared" ref="G27:P27" si="24">SUM(G28:G30)</f>
        <v>0</v>
      </c>
      <c r="H27" s="2">
        <f t="shared" si="24"/>
        <v>0</v>
      </c>
      <c r="I27" s="2">
        <f t="shared" si="24"/>
        <v>0</v>
      </c>
      <c r="J27" s="2">
        <f t="shared" si="24"/>
        <v>5443.5</v>
      </c>
      <c r="K27" s="2">
        <f t="shared" si="24"/>
        <v>6096.8</v>
      </c>
      <c r="L27" s="2">
        <f t="shared" si="24"/>
        <v>6422.6</v>
      </c>
      <c r="M27" s="2">
        <f t="shared" si="24"/>
        <v>6501.8</v>
      </c>
      <c r="N27" s="2">
        <f t="shared" si="24"/>
        <v>0</v>
      </c>
      <c r="O27" s="2">
        <f t="shared" si="24"/>
        <v>0</v>
      </c>
      <c r="P27" s="2">
        <f t="shared" si="24"/>
        <v>0</v>
      </c>
      <c r="Q27" s="2">
        <f t="shared" ref="Q27:R27" si="25">SUM(Q28:Q30)</f>
        <v>0</v>
      </c>
      <c r="R27" s="2">
        <f t="shared" si="25"/>
        <v>0</v>
      </c>
    </row>
    <row r="28" spans="2:19" ht="28.5" customHeight="1" thickBot="1" x14ac:dyDescent="0.3">
      <c r="B28" s="15"/>
      <c r="C28" s="4"/>
      <c r="D28" s="14" t="s">
        <v>19</v>
      </c>
      <c r="E28" s="2">
        <f t="shared" si="17"/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</row>
    <row r="29" spans="2:19" ht="29.25" customHeight="1" thickBot="1" x14ac:dyDescent="0.3">
      <c r="B29" s="15"/>
      <c r="C29" s="4"/>
      <c r="D29" s="14" t="s">
        <v>20</v>
      </c>
      <c r="E29" s="2">
        <f t="shared" si="17"/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</row>
    <row r="30" spans="2:19" ht="28.5" customHeight="1" thickBot="1" x14ac:dyDescent="0.3">
      <c r="B30" s="16"/>
      <c r="C30" s="5"/>
      <c r="D30" s="14" t="s">
        <v>21</v>
      </c>
      <c r="E30" s="2">
        <f t="shared" si="17"/>
        <v>24464.7</v>
      </c>
      <c r="F30" s="20">
        <v>0</v>
      </c>
      <c r="G30" s="20">
        <v>0</v>
      </c>
      <c r="H30" s="20">
        <v>0</v>
      </c>
      <c r="I30" s="20">
        <v>0</v>
      </c>
      <c r="J30" s="20">
        <v>5443.5</v>
      </c>
      <c r="K30" s="20">
        <v>6096.8</v>
      </c>
      <c r="L30" s="20">
        <v>6422.6</v>
      </c>
      <c r="M30" s="20">
        <v>6501.8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</row>
    <row r="31" spans="2:19" ht="30.75" customHeight="1" thickBot="1" x14ac:dyDescent="0.3">
      <c r="B31" s="13" t="s">
        <v>27</v>
      </c>
      <c r="C31" s="3" t="s">
        <v>36</v>
      </c>
      <c r="D31" s="14" t="s">
        <v>18</v>
      </c>
      <c r="E31" s="2">
        <f>SUM(F31:R31)</f>
        <v>421.7</v>
      </c>
      <c r="F31" s="20">
        <f>SUM(F32:F34)</f>
        <v>0</v>
      </c>
      <c r="G31" s="20">
        <f t="shared" ref="G31:P31" si="26">SUM(G32:G34)</f>
        <v>0</v>
      </c>
      <c r="H31" s="20">
        <f t="shared" si="26"/>
        <v>421.7</v>
      </c>
      <c r="I31" s="20">
        <f t="shared" si="26"/>
        <v>0</v>
      </c>
      <c r="J31" s="20">
        <f t="shared" si="26"/>
        <v>0</v>
      </c>
      <c r="K31" s="20">
        <f t="shared" si="26"/>
        <v>0</v>
      </c>
      <c r="L31" s="20">
        <f t="shared" si="26"/>
        <v>0</v>
      </c>
      <c r="M31" s="20">
        <f t="shared" si="26"/>
        <v>0</v>
      </c>
      <c r="N31" s="20">
        <f t="shared" si="26"/>
        <v>0</v>
      </c>
      <c r="O31" s="20">
        <f t="shared" si="26"/>
        <v>0</v>
      </c>
      <c r="P31" s="20">
        <f t="shared" si="26"/>
        <v>0</v>
      </c>
      <c r="Q31" s="20">
        <f t="shared" ref="Q31:R31" si="27">SUM(Q32:Q34)</f>
        <v>0</v>
      </c>
      <c r="R31" s="20">
        <f t="shared" si="27"/>
        <v>0</v>
      </c>
    </row>
    <row r="32" spans="2:19" ht="24.75" customHeight="1" thickBot="1" x14ac:dyDescent="0.3">
      <c r="B32" s="15"/>
      <c r="C32" s="4"/>
      <c r="D32" s="14" t="s">
        <v>19</v>
      </c>
      <c r="E32" s="2">
        <f>SUM(G32:Q32)</f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</row>
    <row r="33" spans="2:18" ht="24.75" customHeight="1" thickBot="1" x14ac:dyDescent="0.3">
      <c r="B33" s="15"/>
      <c r="C33" s="4"/>
      <c r="D33" s="14" t="s">
        <v>20</v>
      </c>
      <c r="E33" s="2">
        <f>SUM(F33:Q33)</f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</row>
    <row r="34" spans="2:18" ht="24.75" customHeight="1" thickBot="1" x14ac:dyDescent="0.3">
      <c r="B34" s="16"/>
      <c r="C34" s="5"/>
      <c r="D34" s="14" t="s">
        <v>21</v>
      </c>
      <c r="E34" s="2">
        <f>SUM(G34:Q34)</f>
        <v>421.7</v>
      </c>
      <c r="F34" s="20">
        <v>0</v>
      </c>
      <c r="G34" s="20">
        <v>0</v>
      </c>
      <c r="H34" s="20">
        <v>421.7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</row>
    <row r="35" spans="2:18" ht="27" customHeight="1" thickBot="1" x14ac:dyDescent="0.3">
      <c r="B35" s="13" t="s">
        <v>28</v>
      </c>
      <c r="C35" s="3" t="s">
        <v>37</v>
      </c>
      <c r="D35" s="14" t="s">
        <v>18</v>
      </c>
      <c r="E35" s="2">
        <f t="shared" ref="E35:E40" si="28">SUM(F35:Q35)</f>
        <v>0</v>
      </c>
      <c r="F35" s="20">
        <f>SUM(F36:F38)</f>
        <v>0</v>
      </c>
      <c r="G35" s="20">
        <f t="shared" ref="G35:P35" si="29">SUM(G36:G38)</f>
        <v>0</v>
      </c>
      <c r="H35" s="20">
        <f t="shared" si="29"/>
        <v>0</v>
      </c>
      <c r="I35" s="20">
        <f t="shared" si="29"/>
        <v>0</v>
      </c>
      <c r="J35" s="20">
        <f t="shared" si="29"/>
        <v>0</v>
      </c>
      <c r="K35" s="20">
        <f t="shared" si="29"/>
        <v>0</v>
      </c>
      <c r="L35" s="20">
        <f t="shared" si="29"/>
        <v>0</v>
      </c>
      <c r="M35" s="20">
        <f t="shared" si="29"/>
        <v>0</v>
      </c>
      <c r="N35" s="20">
        <f t="shared" si="29"/>
        <v>0</v>
      </c>
      <c r="O35" s="20">
        <f t="shared" si="29"/>
        <v>0</v>
      </c>
      <c r="P35" s="20">
        <f t="shared" si="29"/>
        <v>0</v>
      </c>
      <c r="Q35" s="20">
        <f t="shared" ref="Q35:R35" si="30">SUM(Q36:Q38)</f>
        <v>0</v>
      </c>
      <c r="R35" s="20">
        <f t="shared" si="30"/>
        <v>0</v>
      </c>
    </row>
    <row r="36" spans="2:18" ht="24.75" customHeight="1" thickBot="1" x14ac:dyDescent="0.3">
      <c r="B36" s="15"/>
      <c r="C36" s="4"/>
      <c r="D36" s="14" t="s">
        <v>19</v>
      </c>
      <c r="E36" s="2">
        <f t="shared" si="28"/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</row>
    <row r="37" spans="2:18" ht="24.75" customHeight="1" thickBot="1" x14ac:dyDescent="0.3">
      <c r="B37" s="15"/>
      <c r="C37" s="4"/>
      <c r="D37" s="14" t="s">
        <v>20</v>
      </c>
      <c r="E37" s="2">
        <f t="shared" si="28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</row>
    <row r="38" spans="2:18" ht="24.75" customHeight="1" thickBot="1" x14ac:dyDescent="0.3">
      <c r="B38" s="16"/>
      <c r="C38" s="5"/>
      <c r="D38" s="14" t="s">
        <v>21</v>
      </c>
      <c r="E38" s="2">
        <f t="shared" si="28"/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</row>
    <row r="39" spans="2:18" ht="33.75" customHeight="1" thickBot="1" x14ac:dyDescent="0.3">
      <c r="B39" s="6" t="s">
        <v>29</v>
      </c>
      <c r="C39" s="3" t="s">
        <v>38</v>
      </c>
      <c r="D39" s="14" t="s">
        <v>18</v>
      </c>
      <c r="E39" s="2">
        <f>SUM(F39:R39)</f>
        <v>51.3</v>
      </c>
      <c r="F39" s="20">
        <f>SUM(F40:F42)</f>
        <v>0</v>
      </c>
      <c r="G39" s="20">
        <f t="shared" ref="G39:P39" si="31">SUM(G40:G42)</f>
        <v>0</v>
      </c>
      <c r="H39" s="20">
        <f t="shared" si="31"/>
        <v>0</v>
      </c>
      <c r="I39" s="20">
        <f t="shared" si="31"/>
        <v>51.3</v>
      </c>
      <c r="J39" s="20">
        <f t="shared" si="31"/>
        <v>0</v>
      </c>
      <c r="K39" s="20">
        <f t="shared" si="31"/>
        <v>0</v>
      </c>
      <c r="L39" s="20">
        <f t="shared" si="31"/>
        <v>0</v>
      </c>
      <c r="M39" s="20">
        <f t="shared" si="31"/>
        <v>0</v>
      </c>
      <c r="N39" s="20">
        <f t="shared" si="31"/>
        <v>0</v>
      </c>
      <c r="O39" s="20">
        <f t="shared" si="31"/>
        <v>0</v>
      </c>
      <c r="P39" s="20">
        <f t="shared" si="31"/>
        <v>0</v>
      </c>
      <c r="Q39" s="20">
        <f t="shared" ref="Q39:R39" si="32">SUM(Q40:Q42)</f>
        <v>0</v>
      </c>
      <c r="R39" s="20">
        <f t="shared" si="32"/>
        <v>0</v>
      </c>
    </row>
    <row r="40" spans="2:18" ht="32.25" customHeight="1" thickBot="1" x14ac:dyDescent="0.3">
      <c r="B40" s="21"/>
      <c r="C40" s="4"/>
      <c r="D40" s="14" t="s">
        <v>19</v>
      </c>
      <c r="E40" s="2">
        <f t="shared" si="28"/>
        <v>40</v>
      </c>
      <c r="F40" s="20">
        <v>0</v>
      </c>
      <c r="G40" s="20">
        <v>0</v>
      </c>
      <c r="H40" s="20">
        <v>0</v>
      </c>
      <c r="I40" s="20">
        <v>40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</row>
    <row r="41" spans="2:18" ht="31.5" customHeight="1" thickBot="1" x14ac:dyDescent="0.3">
      <c r="B41" s="21"/>
      <c r="C41" s="4"/>
      <c r="D41" s="14" t="s">
        <v>20</v>
      </c>
      <c r="E41" s="2">
        <f>SUM(G41:Q41)</f>
        <v>11.3</v>
      </c>
      <c r="F41" s="20">
        <v>0</v>
      </c>
      <c r="G41" s="20">
        <v>0</v>
      </c>
      <c r="H41" s="20">
        <v>0</v>
      </c>
      <c r="I41" s="20">
        <v>11.3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</row>
    <row r="42" spans="2:18" ht="27" customHeight="1" thickBot="1" x14ac:dyDescent="0.3">
      <c r="B42" s="10"/>
      <c r="C42" s="5"/>
      <c r="D42" s="14" t="s">
        <v>21</v>
      </c>
      <c r="E42" s="2">
        <f t="shared" ref="E42:E58" si="33">SUM(F42:Q42)</f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</row>
    <row r="43" spans="2:18" ht="30.75" customHeight="1" thickBot="1" x14ac:dyDescent="0.3">
      <c r="B43" s="13" t="s">
        <v>30</v>
      </c>
      <c r="C43" s="3" t="s">
        <v>39</v>
      </c>
      <c r="D43" s="14" t="s">
        <v>18</v>
      </c>
      <c r="E43" s="2">
        <f t="shared" si="33"/>
        <v>0</v>
      </c>
      <c r="F43" s="20">
        <f>SUM(F44:F46)</f>
        <v>0</v>
      </c>
      <c r="G43" s="20">
        <f t="shared" ref="G43:P43" si="34">SUM(G44:G46)</f>
        <v>0</v>
      </c>
      <c r="H43" s="20">
        <f t="shared" si="34"/>
        <v>0</v>
      </c>
      <c r="I43" s="20">
        <f t="shared" si="34"/>
        <v>0</v>
      </c>
      <c r="J43" s="20">
        <f t="shared" si="34"/>
        <v>0</v>
      </c>
      <c r="K43" s="20">
        <f t="shared" si="34"/>
        <v>0</v>
      </c>
      <c r="L43" s="20">
        <f t="shared" si="34"/>
        <v>0</v>
      </c>
      <c r="M43" s="20">
        <f t="shared" si="34"/>
        <v>0</v>
      </c>
      <c r="N43" s="20">
        <f t="shared" si="34"/>
        <v>0</v>
      </c>
      <c r="O43" s="20">
        <f t="shared" si="34"/>
        <v>0</v>
      </c>
      <c r="P43" s="20">
        <f t="shared" si="34"/>
        <v>0</v>
      </c>
      <c r="Q43" s="20">
        <f t="shared" ref="Q43:R43" si="35">SUM(Q44:Q46)</f>
        <v>0</v>
      </c>
      <c r="R43" s="20">
        <f t="shared" si="35"/>
        <v>0</v>
      </c>
    </row>
    <row r="44" spans="2:18" ht="29.25" customHeight="1" thickBot="1" x14ac:dyDescent="0.3">
      <c r="B44" s="15"/>
      <c r="C44" s="4"/>
      <c r="D44" s="14" t="s">
        <v>19</v>
      </c>
      <c r="E44" s="2">
        <f t="shared" si="33"/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</row>
    <row r="45" spans="2:18" ht="30" customHeight="1" thickBot="1" x14ac:dyDescent="0.3">
      <c r="B45" s="15"/>
      <c r="C45" s="4"/>
      <c r="D45" s="14" t="s">
        <v>20</v>
      </c>
      <c r="E45" s="2">
        <f t="shared" si="33"/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</row>
    <row r="46" spans="2:18" ht="29.25" customHeight="1" thickBot="1" x14ac:dyDescent="0.3">
      <c r="B46" s="16"/>
      <c r="C46" s="5"/>
      <c r="D46" s="14" t="s">
        <v>21</v>
      </c>
      <c r="E46" s="2">
        <f t="shared" si="33"/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</row>
    <row r="47" spans="2:18" ht="24.75" customHeight="1" thickBot="1" x14ac:dyDescent="0.3">
      <c r="B47" s="13" t="s">
        <v>31</v>
      </c>
      <c r="C47" s="3" t="s">
        <v>40</v>
      </c>
      <c r="D47" s="14" t="s">
        <v>18</v>
      </c>
      <c r="E47" s="2">
        <f>SUM(F47:R47)</f>
        <v>27914.6</v>
      </c>
      <c r="F47" s="22">
        <f>SUM(F48:F50)</f>
        <v>0</v>
      </c>
      <c r="G47" s="23">
        <f t="shared" ref="G47:P47" si="36">SUM(G48:G50)</f>
        <v>0</v>
      </c>
      <c r="H47" s="24">
        <f t="shared" si="36"/>
        <v>0</v>
      </c>
      <c r="I47" s="23">
        <f t="shared" si="36"/>
        <v>0</v>
      </c>
      <c r="J47" s="24">
        <f t="shared" si="36"/>
        <v>0</v>
      </c>
      <c r="K47" s="23">
        <f t="shared" si="36"/>
        <v>27914.6</v>
      </c>
      <c r="L47" s="24">
        <f t="shared" si="36"/>
        <v>0</v>
      </c>
      <c r="M47" s="23">
        <f t="shared" si="36"/>
        <v>0</v>
      </c>
      <c r="N47" s="24">
        <f t="shared" si="36"/>
        <v>0</v>
      </c>
      <c r="O47" s="23">
        <f t="shared" si="36"/>
        <v>0</v>
      </c>
      <c r="P47" s="25">
        <f t="shared" si="36"/>
        <v>0</v>
      </c>
      <c r="Q47" s="25">
        <f t="shared" ref="Q47:R47" si="37">SUM(Q48:Q50)</f>
        <v>0</v>
      </c>
      <c r="R47" s="25">
        <f t="shared" si="37"/>
        <v>0</v>
      </c>
    </row>
    <row r="48" spans="2:18" ht="24.75" customHeight="1" thickBot="1" x14ac:dyDescent="0.3">
      <c r="B48" s="15"/>
      <c r="C48" s="4"/>
      <c r="D48" s="14" t="s">
        <v>19</v>
      </c>
      <c r="E48" s="2">
        <f t="shared" si="33"/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</row>
    <row r="49" spans="2:18" ht="24.75" customHeight="1" thickBot="1" x14ac:dyDescent="0.3">
      <c r="B49" s="15"/>
      <c r="C49" s="4"/>
      <c r="D49" s="14" t="s">
        <v>20</v>
      </c>
      <c r="E49" s="2">
        <f t="shared" si="33"/>
        <v>26639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26639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</row>
    <row r="50" spans="2:18" ht="24.75" customHeight="1" thickBot="1" x14ac:dyDescent="0.3">
      <c r="B50" s="16"/>
      <c r="C50" s="26"/>
      <c r="D50" s="14" t="s">
        <v>21</v>
      </c>
      <c r="E50" s="2">
        <f t="shared" si="33"/>
        <v>1275.5999999999999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1275.5999999999999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</row>
    <row r="51" spans="2:18" ht="25.5" customHeight="1" thickBot="1" x14ac:dyDescent="0.3">
      <c r="B51" s="13">
        <v>12</v>
      </c>
      <c r="C51" s="27" t="s">
        <v>41</v>
      </c>
      <c r="D51" s="14" t="s">
        <v>18</v>
      </c>
      <c r="E51" s="2">
        <f>SUM(F51:R51)</f>
        <v>200</v>
      </c>
      <c r="F51" s="2">
        <f>SUM(F52:F54)</f>
        <v>0</v>
      </c>
      <c r="G51" s="2">
        <f t="shared" ref="G51:P51" si="38">SUM(G52:G54)</f>
        <v>0</v>
      </c>
      <c r="H51" s="2">
        <f t="shared" si="38"/>
        <v>0</v>
      </c>
      <c r="I51" s="2">
        <f t="shared" si="38"/>
        <v>0</v>
      </c>
      <c r="J51" s="2">
        <f t="shared" si="38"/>
        <v>0</v>
      </c>
      <c r="K51" s="2">
        <f t="shared" si="38"/>
        <v>200</v>
      </c>
      <c r="L51" s="2">
        <f t="shared" si="38"/>
        <v>0</v>
      </c>
      <c r="M51" s="2">
        <f t="shared" si="38"/>
        <v>0</v>
      </c>
      <c r="N51" s="2">
        <f t="shared" si="38"/>
        <v>0</v>
      </c>
      <c r="O51" s="2">
        <f t="shared" si="38"/>
        <v>0</v>
      </c>
      <c r="P51" s="2">
        <f t="shared" si="38"/>
        <v>0</v>
      </c>
      <c r="Q51" s="2">
        <f t="shared" ref="Q51:R51" si="39">SUM(Q52:Q54)</f>
        <v>0</v>
      </c>
      <c r="R51" s="2">
        <f t="shared" si="39"/>
        <v>0</v>
      </c>
    </row>
    <row r="52" spans="2:18" ht="27.75" customHeight="1" thickBot="1" x14ac:dyDescent="0.3">
      <c r="B52" s="15"/>
      <c r="C52" s="4"/>
      <c r="D52" s="14" t="s">
        <v>19</v>
      </c>
      <c r="E52" s="2">
        <f t="shared" si="33"/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</row>
    <row r="53" spans="2:18" ht="24.75" customHeight="1" thickBot="1" x14ac:dyDescent="0.3">
      <c r="B53" s="15"/>
      <c r="C53" s="4"/>
      <c r="D53" s="14" t="s">
        <v>20</v>
      </c>
      <c r="E53" s="2">
        <f t="shared" si="33"/>
        <v>200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200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</row>
    <row r="54" spans="2:18" ht="24.75" customHeight="1" thickBot="1" x14ac:dyDescent="0.3">
      <c r="B54" s="16"/>
      <c r="C54" s="26"/>
      <c r="D54" s="14" t="s">
        <v>21</v>
      </c>
      <c r="E54" s="2">
        <f t="shared" si="33"/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</row>
    <row r="55" spans="2:18" ht="30.75" customHeight="1" thickBot="1" x14ac:dyDescent="0.3">
      <c r="B55" s="13">
        <v>13</v>
      </c>
      <c r="C55" s="27" t="s">
        <v>42</v>
      </c>
      <c r="D55" s="14" t="s">
        <v>18</v>
      </c>
      <c r="E55" s="2">
        <f>SUM(F55:R55)</f>
        <v>46269.299999999996</v>
      </c>
      <c r="F55" s="2">
        <f>SUM(F56:F58)</f>
        <v>0</v>
      </c>
      <c r="G55" s="2">
        <f t="shared" ref="G55:P55" si="40">SUM(G56:G58)</f>
        <v>0</v>
      </c>
      <c r="H55" s="2">
        <f t="shared" si="40"/>
        <v>0</v>
      </c>
      <c r="I55" s="2">
        <f t="shared" si="40"/>
        <v>0</v>
      </c>
      <c r="J55" s="2">
        <f t="shared" si="40"/>
        <v>0</v>
      </c>
      <c r="K55" s="2">
        <f t="shared" si="40"/>
        <v>0</v>
      </c>
      <c r="L55" s="2">
        <f t="shared" si="40"/>
        <v>46269.299999999996</v>
      </c>
      <c r="M55" s="2">
        <f t="shared" si="40"/>
        <v>0</v>
      </c>
      <c r="N55" s="2">
        <f t="shared" si="40"/>
        <v>0</v>
      </c>
      <c r="O55" s="2">
        <f t="shared" si="40"/>
        <v>0</v>
      </c>
      <c r="P55" s="2">
        <f t="shared" si="40"/>
        <v>0</v>
      </c>
      <c r="Q55" s="2">
        <f t="shared" ref="Q55:R55" si="41">SUM(Q56:Q58)</f>
        <v>0</v>
      </c>
      <c r="R55" s="2">
        <f t="shared" si="41"/>
        <v>0</v>
      </c>
    </row>
    <row r="56" spans="2:18" ht="24.75" customHeight="1" thickBot="1" x14ac:dyDescent="0.3">
      <c r="B56" s="15"/>
      <c r="C56" s="4"/>
      <c r="D56" s="14" t="s">
        <v>19</v>
      </c>
      <c r="E56" s="2">
        <f t="shared" si="33"/>
        <v>29788.400000000001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29788.400000000001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</row>
    <row r="57" spans="2:18" ht="24.75" customHeight="1" thickBot="1" x14ac:dyDescent="0.3">
      <c r="B57" s="15"/>
      <c r="C57" s="4"/>
      <c r="D57" s="14" t="s">
        <v>20</v>
      </c>
      <c r="E57" s="2">
        <f t="shared" si="33"/>
        <v>16428.3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16428.3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</row>
    <row r="58" spans="2:18" ht="24.75" customHeight="1" thickBot="1" x14ac:dyDescent="0.3">
      <c r="B58" s="16"/>
      <c r="C58" s="5"/>
      <c r="D58" s="14" t="s">
        <v>21</v>
      </c>
      <c r="E58" s="2">
        <f t="shared" si="33"/>
        <v>52.6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52.6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</row>
    <row r="59" spans="2:18" ht="24.75" customHeight="1" thickBot="1" x14ac:dyDescent="0.3">
      <c r="B59" s="6">
        <v>14</v>
      </c>
      <c r="C59" s="3" t="s">
        <v>49</v>
      </c>
      <c r="D59" s="14" t="s">
        <v>18</v>
      </c>
      <c r="E59" s="2">
        <f>SUM(F59:R59)</f>
        <v>53895</v>
      </c>
      <c r="F59" s="20">
        <f>SUM(F60:F62)</f>
        <v>0</v>
      </c>
      <c r="G59" s="20">
        <f t="shared" ref="G59:O59" si="42">SUM(G60:G62)</f>
        <v>0</v>
      </c>
      <c r="H59" s="20">
        <f t="shared" si="42"/>
        <v>0</v>
      </c>
      <c r="I59" s="20">
        <f t="shared" si="42"/>
        <v>0</v>
      </c>
      <c r="J59" s="20">
        <f t="shared" si="42"/>
        <v>0</v>
      </c>
      <c r="K59" s="20">
        <f t="shared" si="42"/>
        <v>0</v>
      </c>
      <c r="L59" s="20">
        <f t="shared" si="42"/>
        <v>0</v>
      </c>
      <c r="M59" s="20">
        <f t="shared" si="42"/>
        <v>0</v>
      </c>
      <c r="N59" s="20">
        <f t="shared" si="42"/>
        <v>8274.2999999999993</v>
      </c>
      <c r="O59" s="20">
        <f t="shared" si="42"/>
        <v>10009.9</v>
      </c>
      <c r="P59" s="20">
        <f>SUM(P60:P62)</f>
        <v>12379.4</v>
      </c>
      <c r="Q59" s="20">
        <f t="shared" ref="Q59:R59" si="43">SUM(Q60:Q62)</f>
        <v>11615.7</v>
      </c>
      <c r="R59" s="20">
        <f t="shared" si="43"/>
        <v>11615.7</v>
      </c>
    </row>
    <row r="60" spans="2:18" ht="24.75" customHeight="1" thickBot="1" x14ac:dyDescent="0.3">
      <c r="B60" s="21"/>
      <c r="C60" s="4"/>
      <c r="D60" s="14" t="s">
        <v>19</v>
      </c>
      <c r="E60" s="2">
        <f t="shared" ref="E60:E66" si="44">SUM(F60:Q60)</f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</row>
    <row r="61" spans="2:18" ht="24.75" customHeight="1" thickBot="1" x14ac:dyDescent="0.3">
      <c r="B61" s="21"/>
      <c r="C61" s="4"/>
      <c r="D61" s="14" t="s">
        <v>20</v>
      </c>
      <c r="E61" s="2">
        <f t="shared" si="44"/>
        <v>529.6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529.6</v>
      </c>
      <c r="P61" s="20">
        <v>0</v>
      </c>
      <c r="Q61" s="20">
        <v>0</v>
      </c>
      <c r="R61" s="20">
        <v>0</v>
      </c>
    </row>
    <row r="62" spans="2:18" ht="24.75" customHeight="1" thickBot="1" x14ac:dyDescent="0.3">
      <c r="B62" s="10"/>
      <c r="C62" s="5"/>
      <c r="D62" s="14" t="s">
        <v>21</v>
      </c>
      <c r="E62" s="2">
        <f>SUM(F62:R62)</f>
        <v>53365.399999999994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8274.2999999999993</v>
      </c>
      <c r="O62" s="20">
        <v>9480.2999999999993</v>
      </c>
      <c r="P62" s="20">
        <v>12379.4</v>
      </c>
      <c r="Q62" s="20">
        <v>11615.7</v>
      </c>
      <c r="R62" s="20">
        <v>11615.7</v>
      </c>
    </row>
    <row r="63" spans="2:18" ht="24.75" customHeight="1" thickBot="1" x14ac:dyDescent="0.3">
      <c r="B63" s="6"/>
      <c r="C63" s="3" t="s">
        <v>50</v>
      </c>
      <c r="D63" s="14" t="s">
        <v>18</v>
      </c>
      <c r="E63" s="2">
        <f t="shared" si="44"/>
        <v>0</v>
      </c>
      <c r="F63" s="20">
        <f>SUM(F64:F66)</f>
        <v>0</v>
      </c>
      <c r="G63" s="20">
        <f t="shared" ref="G63:P63" si="45">SUM(G64:G66)</f>
        <v>0</v>
      </c>
      <c r="H63" s="20">
        <f t="shared" si="45"/>
        <v>0</v>
      </c>
      <c r="I63" s="20">
        <f t="shared" si="45"/>
        <v>0</v>
      </c>
      <c r="J63" s="20">
        <f t="shared" si="45"/>
        <v>0</v>
      </c>
      <c r="K63" s="20">
        <f t="shared" si="45"/>
        <v>0</v>
      </c>
      <c r="L63" s="20">
        <f t="shared" si="45"/>
        <v>0</v>
      </c>
      <c r="M63" s="20">
        <f t="shared" si="45"/>
        <v>0</v>
      </c>
      <c r="N63" s="20">
        <f t="shared" si="45"/>
        <v>0</v>
      </c>
      <c r="O63" s="20">
        <f t="shared" si="45"/>
        <v>0</v>
      </c>
      <c r="P63" s="20">
        <f t="shared" si="45"/>
        <v>0</v>
      </c>
      <c r="Q63" s="20">
        <f t="shared" ref="Q63:R63" si="46">SUM(Q64:Q66)</f>
        <v>0</v>
      </c>
      <c r="R63" s="20">
        <f t="shared" si="46"/>
        <v>0</v>
      </c>
    </row>
    <row r="64" spans="2:18" ht="24.75" customHeight="1" thickBot="1" x14ac:dyDescent="0.3">
      <c r="B64" s="21"/>
      <c r="C64" s="4"/>
      <c r="D64" s="14" t="s">
        <v>19</v>
      </c>
      <c r="E64" s="2">
        <f t="shared" si="44"/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</row>
    <row r="65" spans="2:18" ht="24.75" customHeight="1" thickBot="1" x14ac:dyDescent="0.3">
      <c r="B65" s="21"/>
      <c r="C65" s="4"/>
      <c r="D65" s="14" t="s">
        <v>20</v>
      </c>
      <c r="E65" s="2">
        <f t="shared" si="44"/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</row>
    <row r="66" spans="2:18" ht="24.75" customHeight="1" thickBot="1" x14ac:dyDescent="0.3">
      <c r="B66" s="10"/>
      <c r="C66" s="5"/>
      <c r="D66" s="14" t="s">
        <v>21</v>
      </c>
      <c r="E66" s="2">
        <f t="shared" si="44"/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</row>
    <row r="67" spans="2:18" ht="24.75" customHeight="1" thickBot="1" x14ac:dyDescent="0.3">
      <c r="B67" s="13">
        <v>15</v>
      </c>
      <c r="C67" s="17" t="s">
        <v>43</v>
      </c>
      <c r="D67" s="14" t="s">
        <v>18</v>
      </c>
      <c r="E67" s="2">
        <f>SUM(F67:R67)</f>
        <v>178726.1</v>
      </c>
      <c r="F67" s="2">
        <f t="shared" ref="F67:P67" si="47">F71+F75+F79+F83</f>
        <v>8555.7999999999993</v>
      </c>
      <c r="G67" s="2">
        <f t="shared" si="47"/>
        <v>8826.7000000000007</v>
      </c>
      <c r="H67" s="2">
        <f t="shared" si="47"/>
        <v>8775.4</v>
      </c>
      <c r="I67" s="2">
        <f t="shared" si="47"/>
        <v>10083.1</v>
      </c>
      <c r="J67" s="2">
        <f t="shared" si="47"/>
        <v>11046.1</v>
      </c>
      <c r="K67" s="2">
        <f t="shared" si="47"/>
        <v>12174.8</v>
      </c>
      <c r="L67" s="2">
        <f t="shared" si="47"/>
        <v>12546.8</v>
      </c>
      <c r="M67" s="2">
        <f t="shared" si="47"/>
        <v>16254.1</v>
      </c>
      <c r="N67" s="2">
        <f t="shared" si="47"/>
        <v>14934.900000000001</v>
      </c>
      <c r="O67" s="2">
        <f t="shared" si="47"/>
        <v>18307.2</v>
      </c>
      <c r="P67" s="2">
        <f t="shared" si="47"/>
        <v>19250.2</v>
      </c>
      <c r="Q67" s="2">
        <f t="shared" ref="Q67:R67" si="48">Q71+Q75+Q79+Q83</f>
        <v>18985.5</v>
      </c>
      <c r="R67" s="2">
        <f t="shared" si="48"/>
        <v>18985.5</v>
      </c>
    </row>
    <row r="68" spans="2:18" ht="24.75" customHeight="1" thickBot="1" x14ac:dyDescent="0.3">
      <c r="B68" s="15"/>
      <c r="C68" s="18"/>
      <c r="D68" s="14" t="s">
        <v>19</v>
      </c>
      <c r="E68" s="2">
        <f t="shared" ref="E68:E70" si="49">SUM(F68:R68)</f>
        <v>3075</v>
      </c>
      <c r="F68" s="2">
        <f t="shared" ref="F68:P68" si="50">F72+F76+F80+F84</f>
        <v>0</v>
      </c>
      <c r="G68" s="2">
        <f t="shared" si="50"/>
        <v>0</v>
      </c>
      <c r="H68" s="2">
        <f t="shared" si="50"/>
        <v>0</v>
      </c>
      <c r="I68" s="2">
        <f t="shared" si="50"/>
        <v>0</v>
      </c>
      <c r="J68" s="2">
        <f t="shared" si="50"/>
        <v>100</v>
      </c>
      <c r="K68" s="2">
        <f t="shared" si="50"/>
        <v>0</v>
      </c>
      <c r="L68" s="2">
        <f t="shared" si="50"/>
        <v>0</v>
      </c>
      <c r="M68" s="2">
        <f t="shared" si="50"/>
        <v>2975</v>
      </c>
      <c r="N68" s="2">
        <f t="shared" si="50"/>
        <v>0</v>
      </c>
      <c r="O68" s="2">
        <f t="shared" si="50"/>
        <v>0</v>
      </c>
      <c r="P68" s="2">
        <f t="shared" si="50"/>
        <v>0</v>
      </c>
      <c r="Q68" s="2">
        <f t="shared" ref="Q68:R68" si="51">Q72+Q76+Q80+Q84</f>
        <v>0</v>
      </c>
      <c r="R68" s="2">
        <f t="shared" si="51"/>
        <v>0</v>
      </c>
    </row>
    <row r="69" spans="2:18" ht="24.75" customHeight="1" thickBot="1" x14ac:dyDescent="0.3">
      <c r="B69" s="15"/>
      <c r="C69" s="18"/>
      <c r="D69" s="14" t="s">
        <v>20</v>
      </c>
      <c r="E69" s="2">
        <f t="shared" si="49"/>
        <v>5446.3</v>
      </c>
      <c r="F69" s="2">
        <f t="shared" ref="F69:P69" si="52">F73+F77+F81+F85</f>
        <v>0</v>
      </c>
      <c r="G69" s="2">
        <f t="shared" si="52"/>
        <v>0</v>
      </c>
      <c r="H69" s="2">
        <f t="shared" si="52"/>
        <v>0</v>
      </c>
      <c r="I69" s="2">
        <f t="shared" si="52"/>
        <v>0</v>
      </c>
      <c r="J69" s="2">
        <f t="shared" si="52"/>
        <v>17.7</v>
      </c>
      <c r="K69" s="2">
        <f t="shared" si="52"/>
        <v>100.9</v>
      </c>
      <c r="L69" s="2">
        <f t="shared" si="52"/>
        <v>874.5</v>
      </c>
      <c r="M69" s="2">
        <f t="shared" si="52"/>
        <v>1317</v>
      </c>
      <c r="N69" s="2">
        <f t="shared" si="52"/>
        <v>1654.7</v>
      </c>
      <c r="O69" s="2">
        <f t="shared" si="52"/>
        <v>1481.5</v>
      </c>
      <c r="P69" s="2">
        <f t="shared" si="52"/>
        <v>0</v>
      </c>
      <c r="Q69" s="2">
        <f t="shared" ref="Q69:R70" si="53">Q73+Q77+Q81+Q85</f>
        <v>0</v>
      </c>
      <c r="R69" s="2">
        <f t="shared" si="53"/>
        <v>0</v>
      </c>
    </row>
    <row r="70" spans="2:18" ht="24.75" customHeight="1" thickBot="1" x14ac:dyDescent="0.3">
      <c r="B70" s="16"/>
      <c r="C70" s="19"/>
      <c r="D70" s="14" t="s">
        <v>21</v>
      </c>
      <c r="E70" s="2">
        <f t="shared" si="49"/>
        <v>170204.80000000002</v>
      </c>
      <c r="F70" s="2">
        <f t="shared" ref="F70:P70" si="54">F74+F78+F82+F86</f>
        <v>8555.7999999999993</v>
      </c>
      <c r="G70" s="2">
        <f t="shared" si="54"/>
        <v>8826.7000000000007</v>
      </c>
      <c r="H70" s="2">
        <f t="shared" si="54"/>
        <v>8775.4</v>
      </c>
      <c r="I70" s="2">
        <f t="shared" si="54"/>
        <v>10083.1</v>
      </c>
      <c r="J70" s="2">
        <f t="shared" si="54"/>
        <v>10928.4</v>
      </c>
      <c r="K70" s="2">
        <f t="shared" si="54"/>
        <v>12073.9</v>
      </c>
      <c r="L70" s="2">
        <f t="shared" si="54"/>
        <v>11672.3</v>
      </c>
      <c r="M70" s="2">
        <f t="shared" si="54"/>
        <v>11962.1</v>
      </c>
      <c r="N70" s="2">
        <f t="shared" si="54"/>
        <v>13280.2</v>
      </c>
      <c r="O70" s="2">
        <f t="shared" si="54"/>
        <v>16825.7</v>
      </c>
      <c r="P70" s="2">
        <f t="shared" si="54"/>
        <v>19250.2</v>
      </c>
      <c r="Q70" s="2">
        <f t="shared" si="53"/>
        <v>18985.5</v>
      </c>
      <c r="R70" s="2">
        <f t="shared" ref="R70" si="55">R74+R78+R82+R86</f>
        <v>18985.5</v>
      </c>
    </row>
    <row r="71" spans="2:18" ht="27" customHeight="1" thickBot="1" x14ac:dyDescent="0.3">
      <c r="B71" s="13">
        <v>16</v>
      </c>
      <c r="C71" s="3" t="s">
        <v>44</v>
      </c>
      <c r="D71" s="14" t="s">
        <v>18</v>
      </c>
      <c r="E71" s="2">
        <f t="shared" ref="E71:E86" si="56">SUM(F71:Q71)</f>
        <v>0</v>
      </c>
      <c r="F71" s="20">
        <f>SUM(F72:F74)</f>
        <v>0</v>
      </c>
      <c r="G71" s="20">
        <f t="shared" ref="G71:P71" si="57">SUM(G72:G74)</f>
        <v>0</v>
      </c>
      <c r="H71" s="20">
        <f t="shared" si="57"/>
        <v>0</v>
      </c>
      <c r="I71" s="20">
        <f t="shared" si="57"/>
        <v>0</v>
      </c>
      <c r="J71" s="20">
        <f t="shared" si="57"/>
        <v>0</v>
      </c>
      <c r="K71" s="20">
        <f t="shared" si="57"/>
        <v>0</v>
      </c>
      <c r="L71" s="20">
        <f t="shared" si="57"/>
        <v>0</v>
      </c>
      <c r="M71" s="20">
        <f t="shared" si="57"/>
        <v>0</v>
      </c>
      <c r="N71" s="20">
        <f t="shared" si="57"/>
        <v>0</v>
      </c>
      <c r="O71" s="20">
        <f t="shared" si="57"/>
        <v>0</v>
      </c>
      <c r="P71" s="20">
        <f t="shared" si="57"/>
        <v>0</v>
      </c>
      <c r="Q71" s="20">
        <f t="shared" ref="Q71:R71" si="58">SUM(Q72:Q74)</f>
        <v>0</v>
      </c>
      <c r="R71" s="20">
        <f t="shared" si="58"/>
        <v>0</v>
      </c>
    </row>
    <row r="72" spans="2:18" ht="24.75" customHeight="1" thickBot="1" x14ac:dyDescent="0.3">
      <c r="B72" s="15"/>
      <c r="C72" s="4"/>
      <c r="D72" s="14" t="s">
        <v>19</v>
      </c>
      <c r="E72" s="2">
        <f t="shared" si="56"/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</row>
    <row r="73" spans="2:18" ht="24.75" customHeight="1" thickBot="1" x14ac:dyDescent="0.3">
      <c r="B73" s="15"/>
      <c r="C73" s="4"/>
      <c r="D73" s="14" t="s">
        <v>20</v>
      </c>
      <c r="E73" s="2">
        <f t="shared" si="56"/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</row>
    <row r="74" spans="2:18" ht="24.75" customHeight="1" thickBot="1" x14ac:dyDescent="0.3">
      <c r="B74" s="16"/>
      <c r="C74" s="5"/>
      <c r="D74" s="14" t="s">
        <v>21</v>
      </c>
      <c r="E74" s="2">
        <f t="shared" si="56"/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</row>
    <row r="75" spans="2:18" ht="32.25" customHeight="1" thickBot="1" x14ac:dyDescent="0.3">
      <c r="B75" s="6">
        <v>17</v>
      </c>
      <c r="C75" s="3" t="s">
        <v>45</v>
      </c>
      <c r="D75" s="14" t="s">
        <v>18</v>
      </c>
      <c r="E75" s="2">
        <f>SUM(F75:R75)</f>
        <v>175491.1</v>
      </c>
      <c r="F75" s="20">
        <f>SUM(F76:F78)</f>
        <v>8555.7999999999993</v>
      </c>
      <c r="G75" s="20">
        <f t="shared" ref="G75:P75" si="59">SUM(G76:G78)</f>
        <v>8826.7000000000007</v>
      </c>
      <c r="H75" s="20">
        <f t="shared" si="59"/>
        <v>8775.4</v>
      </c>
      <c r="I75" s="20">
        <f t="shared" si="59"/>
        <v>10083.1</v>
      </c>
      <c r="J75" s="20">
        <f t="shared" si="59"/>
        <v>10926</v>
      </c>
      <c r="K75" s="20">
        <f t="shared" si="59"/>
        <v>12097</v>
      </c>
      <c r="L75" s="20">
        <f t="shared" si="59"/>
        <v>12546.8</v>
      </c>
      <c r="M75" s="20">
        <f t="shared" si="59"/>
        <v>13217</v>
      </c>
      <c r="N75" s="20">
        <f t="shared" si="59"/>
        <v>14934.900000000001</v>
      </c>
      <c r="O75" s="20">
        <f t="shared" si="59"/>
        <v>18307.2</v>
      </c>
      <c r="P75" s="20">
        <f t="shared" si="59"/>
        <v>19250.2</v>
      </c>
      <c r="Q75" s="20">
        <f t="shared" ref="Q75:R75" si="60">SUM(Q76:Q78)</f>
        <v>18985.5</v>
      </c>
      <c r="R75" s="20">
        <f t="shared" si="60"/>
        <v>18985.5</v>
      </c>
    </row>
    <row r="76" spans="2:18" ht="24.75" customHeight="1" thickBot="1" x14ac:dyDescent="0.3">
      <c r="B76" s="21"/>
      <c r="C76" s="4"/>
      <c r="D76" s="14" t="s">
        <v>19</v>
      </c>
      <c r="E76" s="2">
        <f t="shared" si="56"/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</row>
    <row r="77" spans="2:18" ht="24.75" customHeight="1" thickBot="1" x14ac:dyDescent="0.3">
      <c r="B77" s="21"/>
      <c r="C77" s="4"/>
      <c r="D77" s="14" t="s">
        <v>20</v>
      </c>
      <c r="E77" s="2">
        <f t="shared" si="56"/>
        <v>5289.8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23.1</v>
      </c>
      <c r="L77" s="20">
        <v>874.5</v>
      </c>
      <c r="M77" s="20">
        <v>1256</v>
      </c>
      <c r="N77" s="20">
        <v>1654.7</v>
      </c>
      <c r="O77" s="20">
        <v>1481.5</v>
      </c>
      <c r="P77" s="20">
        <v>0</v>
      </c>
      <c r="Q77" s="20">
        <v>0</v>
      </c>
      <c r="R77" s="20">
        <v>0</v>
      </c>
    </row>
    <row r="78" spans="2:18" ht="24.75" customHeight="1" thickBot="1" x14ac:dyDescent="0.3">
      <c r="B78" s="10"/>
      <c r="C78" s="5"/>
      <c r="D78" s="14" t="s">
        <v>21</v>
      </c>
      <c r="E78" s="2">
        <f>SUM(F78:R78)</f>
        <v>170201.3</v>
      </c>
      <c r="F78" s="20">
        <v>8555.7999999999993</v>
      </c>
      <c r="G78" s="20">
        <v>8826.7000000000007</v>
      </c>
      <c r="H78" s="20">
        <v>8775.4</v>
      </c>
      <c r="I78" s="20">
        <v>10083.1</v>
      </c>
      <c r="J78" s="20">
        <v>10926</v>
      </c>
      <c r="K78" s="20">
        <v>12073.9</v>
      </c>
      <c r="L78" s="20">
        <v>11672.3</v>
      </c>
      <c r="M78" s="20">
        <v>11961</v>
      </c>
      <c r="N78" s="20">
        <v>13280.2</v>
      </c>
      <c r="O78" s="20">
        <v>16825.7</v>
      </c>
      <c r="P78" s="20">
        <v>19250.2</v>
      </c>
      <c r="Q78" s="20">
        <v>18985.5</v>
      </c>
      <c r="R78" s="20">
        <v>18985.5</v>
      </c>
    </row>
    <row r="79" spans="2:18" ht="34.5" customHeight="1" thickBot="1" x14ac:dyDescent="0.3">
      <c r="B79" s="6">
        <v>18</v>
      </c>
      <c r="C79" s="3" t="s">
        <v>46</v>
      </c>
      <c r="D79" s="14" t="s">
        <v>18</v>
      </c>
      <c r="E79" s="2">
        <f>SUM(F79:R79)</f>
        <v>197.9</v>
      </c>
      <c r="F79" s="20">
        <f>SUM(F80:F82)</f>
        <v>0</v>
      </c>
      <c r="G79" s="20">
        <f t="shared" ref="G79:P79" si="61">SUM(G80:G82)</f>
        <v>0</v>
      </c>
      <c r="H79" s="20">
        <f t="shared" si="61"/>
        <v>0</v>
      </c>
      <c r="I79" s="20">
        <f t="shared" si="61"/>
        <v>0</v>
      </c>
      <c r="J79" s="20">
        <f t="shared" si="61"/>
        <v>120.10000000000001</v>
      </c>
      <c r="K79" s="20">
        <f t="shared" si="61"/>
        <v>77.8</v>
      </c>
      <c r="L79" s="20">
        <f t="shared" si="61"/>
        <v>0</v>
      </c>
      <c r="M79" s="20">
        <f t="shared" si="61"/>
        <v>0</v>
      </c>
      <c r="N79" s="20">
        <f t="shared" si="61"/>
        <v>0</v>
      </c>
      <c r="O79" s="20">
        <f t="shared" si="61"/>
        <v>0</v>
      </c>
      <c r="P79" s="20">
        <f t="shared" si="61"/>
        <v>0</v>
      </c>
      <c r="Q79" s="20">
        <f t="shared" ref="Q79:R79" si="62">SUM(Q80:Q82)</f>
        <v>0</v>
      </c>
      <c r="R79" s="20">
        <f t="shared" si="62"/>
        <v>0</v>
      </c>
    </row>
    <row r="80" spans="2:18" ht="24.75" customHeight="1" thickBot="1" x14ac:dyDescent="0.3">
      <c r="B80" s="21"/>
      <c r="C80" s="4"/>
      <c r="D80" s="14" t="s">
        <v>19</v>
      </c>
      <c r="E80" s="2">
        <f t="shared" si="56"/>
        <v>100</v>
      </c>
      <c r="F80" s="20">
        <v>0</v>
      </c>
      <c r="G80" s="20">
        <v>0</v>
      </c>
      <c r="H80" s="20">
        <v>0</v>
      </c>
      <c r="I80" s="20">
        <v>0</v>
      </c>
      <c r="J80" s="20">
        <v>100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</row>
    <row r="81" spans="2:18" ht="24.75" customHeight="1" thickBot="1" x14ac:dyDescent="0.3">
      <c r="B81" s="21"/>
      <c r="C81" s="4"/>
      <c r="D81" s="14" t="s">
        <v>20</v>
      </c>
      <c r="E81" s="2">
        <f t="shared" si="56"/>
        <v>95.5</v>
      </c>
      <c r="F81" s="20">
        <v>0</v>
      </c>
      <c r="G81" s="20">
        <v>0</v>
      </c>
      <c r="H81" s="20">
        <v>0</v>
      </c>
      <c r="I81" s="20">
        <v>0</v>
      </c>
      <c r="J81" s="20">
        <v>17.7</v>
      </c>
      <c r="K81" s="20">
        <v>77.8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</row>
    <row r="82" spans="2:18" ht="24.75" customHeight="1" thickBot="1" x14ac:dyDescent="0.3">
      <c r="B82" s="10"/>
      <c r="C82" s="5"/>
      <c r="D82" s="14" t="s">
        <v>21</v>
      </c>
      <c r="E82" s="2">
        <f t="shared" si="56"/>
        <v>2.4</v>
      </c>
      <c r="F82" s="20">
        <v>0</v>
      </c>
      <c r="G82" s="20">
        <v>0</v>
      </c>
      <c r="H82" s="20">
        <v>0</v>
      </c>
      <c r="I82" s="20">
        <v>0</v>
      </c>
      <c r="J82" s="20">
        <v>2.4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</row>
    <row r="83" spans="2:18" ht="27.75" customHeight="1" thickBot="1" x14ac:dyDescent="0.3">
      <c r="B83" s="13">
        <v>19</v>
      </c>
      <c r="C83" s="3" t="s">
        <v>47</v>
      </c>
      <c r="D83" s="14" t="s">
        <v>18</v>
      </c>
      <c r="E83" s="2">
        <f>SUM(F83:R83)</f>
        <v>3037.1</v>
      </c>
      <c r="F83" s="20">
        <f>SUM(F84:F86)</f>
        <v>0</v>
      </c>
      <c r="G83" s="20">
        <f t="shared" ref="G83:P83" si="63">SUM(G84:G86)</f>
        <v>0</v>
      </c>
      <c r="H83" s="20">
        <f t="shared" si="63"/>
        <v>0</v>
      </c>
      <c r="I83" s="20">
        <f t="shared" si="63"/>
        <v>0</v>
      </c>
      <c r="J83" s="20">
        <f t="shared" si="63"/>
        <v>0</v>
      </c>
      <c r="K83" s="20">
        <f t="shared" si="63"/>
        <v>0</v>
      </c>
      <c r="L83" s="20">
        <f t="shared" si="63"/>
        <v>0</v>
      </c>
      <c r="M83" s="20">
        <f t="shared" si="63"/>
        <v>3037.1</v>
      </c>
      <c r="N83" s="20">
        <f t="shared" si="63"/>
        <v>0</v>
      </c>
      <c r="O83" s="20">
        <f t="shared" si="63"/>
        <v>0</v>
      </c>
      <c r="P83" s="20">
        <f t="shared" si="63"/>
        <v>0</v>
      </c>
      <c r="Q83" s="20">
        <f t="shared" ref="Q83:R83" si="64">SUM(Q84:Q86)</f>
        <v>0</v>
      </c>
      <c r="R83" s="20">
        <f t="shared" si="64"/>
        <v>0</v>
      </c>
    </row>
    <row r="84" spans="2:18" ht="24.75" customHeight="1" thickBot="1" x14ac:dyDescent="0.3">
      <c r="B84" s="15"/>
      <c r="C84" s="4"/>
      <c r="D84" s="14" t="s">
        <v>19</v>
      </c>
      <c r="E84" s="2">
        <f t="shared" si="56"/>
        <v>2975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0">
        <v>2975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</row>
    <row r="85" spans="2:18" ht="24.75" customHeight="1" thickBot="1" x14ac:dyDescent="0.3">
      <c r="B85" s="15"/>
      <c r="C85" s="4"/>
      <c r="D85" s="14" t="s">
        <v>20</v>
      </c>
      <c r="E85" s="2">
        <f t="shared" si="56"/>
        <v>61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61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</row>
    <row r="86" spans="2:18" ht="24.75" customHeight="1" thickBot="1" x14ac:dyDescent="0.3">
      <c r="B86" s="16"/>
      <c r="C86" s="5"/>
      <c r="D86" s="14" t="s">
        <v>21</v>
      </c>
      <c r="E86" s="2">
        <f t="shared" si="56"/>
        <v>1.1000000000000001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1.1000000000000001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</row>
  </sheetData>
  <mergeCells count="46">
    <mergeCell ref="C3:R3"/>
    <mergeCell ref="P2:R2"/>
    <mergeCell ref="C75:C78"/>
    <mergeCell ref="C79:C82"/>
    <mergeCell ref="C39:C42"/>
    <mergeCell ref="B43:B46"/>
    <mergeCell ref="C43:C46"/>
    <mergeCell ref="B47:B50"/>
    <mergeCell ref="C47:C50"/>
    <mergeCell ref="B59:B62"/>
    <mergeCell ref="C59:C62"/>
    <mergeCell ref="B75:B78"/>
    <mergeCell ref="B63:B66"/>
    <mergeCell ref="C63:C66"/>
    <mergeCell ref="B27:B30"/>
    <mergeCell ref="C27:C30"/>
    <mergeCell ref="B31:B34"/>
    <mergeCell ref="C31:C34"/>
    <mergeCell ref="B83:B86"/>
    <mergeCell ref="C83:C86"/>
    <mergeCell ref="B51:B54"/>
    <mergeCell ref="C51:C54"/>
    <mergeCell ref="B55:B58"/>
    <mergeCell ref="C55:C58"/>
    <mergeCell ref="B67:B70"/>
    <mergeCell ref="C67:C70"/>
    <mergeCell ref="B39:B42"/>
    <mergeCell ref="B79:B82"/>
    <mergeCell ref="B71:B74"/>
    <mergeCell ref="C71:C74"/>
    <mergeCell ref="E5:R5"/>
    <mergeCell ref="B5:B6"/>
    <mergeCell ref="C5:C6"/>
    <mergeCell ref="D5:D6"/>
    <mergeCell ref="B35:B38"/>
    <mergeCell ref="C35:C38"/>
    <mergeCell ref="B7:B10"/>
    <mergeCell ref="C7:C10"/>
    <mergeCell ref="B11:B14"/>
    <mergeCell ref="C11:C14"/>
    <mergeCell ref="B15:B18"/>
    <mergeCell ref="C15:C18"/>
    <mergeCell ref="B19:B22"/>
    <mergeCell ref="C19:C22"/>
    <mergeCell ref="B23:B26"/>
    <mergeCell ref="C23:C26"/>
  </mergeCells>
  <pageMargins left="0" right="0.11811023622047245" top="0.35433070866141736" bottom="0.15748031496062992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Малютин</dc:creator>
  <cp:lastModifiedBy>Gorlova</cp:lastModifiedBy>
  <cp:lastPrinted>2022-01-27T13:38:30Z</cp:lastPrinted>
  <dcterms:created xsi:type="dcterms:W3CDTF">2022-01-26T12:57:18Z</dcterms:created>
  <dcterms:modified xsi:type="dcterms:W3CDTF">2024-01-25T04:41:33Z</dcterms:modified>
</cp:coreProperties>
</file>